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comments3.xml" ContentType="application/vnd.openxmlformats-officedocument.spreadsheetml.comments+xml"/>
  <Override PartName="/xl/tables/table6.xml" ContentType="application/vnd.openxmlformats-officedocument.spreadsheetml.table+xml"/>
  <Override PartName="/xl/comments4.xml" ContentType="application/vnd.openxmlformats-officedocument.spreadsheetml.comments+xml"/>
  <Override PartName="/xl/tables/table7.xml" ContentType="application/vnd.openxmlformats-officedocument.spreadsheetml.table+xml"/>
  <Override PartName="/xl/comments5.xml" ContentType="application/vnd.openxmlformats-officedocument.spreadsheetml.comments+xml"/>
  <Override PartName="/xl/tables/table8.xml" ContentType="application/vnd.openxmlformats-officedocument.spreadsheetml.table+xml"/>
  <Override PartName="/xl/comments6.xml" ContentType="application/vnd.openxmlformats-officedocument.spreadsheetml.comments+xml"/>
  <Override PartName="/xl/tables/table9.xml" ContentType="application/vnd.openxmlformats-officedocument.spreadsheetml.table+xml"/>
  <Override PartName="/xl/comments7.xml" ContentType="application/vnd.openxmlformats-officedocument.spreadsheetml.comments+xml"/>
  <Override PartName="/xl/tables/table10.xml" ContentType="application/vnd.openxmlformats-officedocument.spreadsheetml.table+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Grants\2019-website_update\201910-Attachments\ResourcesForGrantees\"/>
    </mc:Choice>
  </mc:AlternateContent>
  <bookViews>
    <workbookView xWindow="0" yWindow="0" windowWidth="28800" windowHeight="12300"/>
  </bookViews>
  <sheets>
    <sheet name="Invoice" sheetId="9" r:id="rId1"/>
    <sheet name="Personnel-Fringe" sheetId="1" r:id="rId2"/>
    <sheet name="Travel" sheetId="2" r:id="rId3"/>
    <sheet name="Equipment" sheetId="3" r:id="rId4"/>
    <sheet name="Supplies" sheetId="4" r:id="rId5"/>
    <sheet name="Subcontract" sheetId="5" r:id="rId6"/>
    <sheet name="Construction" sheetId="6" r:id="rId7"/>
    <sheet name="Other" sheetId="7" r:id="rId8"/>
    <sheet name="Indirect" sheetId="8" r:id="rId9"/>
    <sheet name="Sheet1" sheetId="10" state="hidden" r:id="rId10"/>
  </sheets>
  <definedNames>
    <definedName name="_xlnm.Print_Area" localSheetId="6">'Construction'!$A$1:$F$18</definedName>
    <definedName name="_xlnm.Print_Area" localSheetId="3">Equipment!$A$1:$I$18</definedName>
    <definedName name="_xlnm.Print_Area" localSheetId="8">Indirect!$A$1:$F$18</definedName>
    <definedName name="_xlnm.Print_Area" localSheetId="0">Invoice!$A$1:$M$39</definedName>
    <definedName name="_xlnm.Print_Area" localSheetId="7">Other!$A$1:$G$18</definedName>
    <definedName name="_xlnm.Print_Area" localSheetId="1">'Personnel-Fringe'!$A$1:$M$38</definedName>
    <definedName name="_xlnm.Print_Area" localSheetId="5">Subcontract!$A$1:$H$18</definedName>
    <definedName name="_xlnm.Print_Area" localSheetId="4">Supplies!$A$1:$G$18</definedName>
    <definedName name="_xlnm.Print_Area" localSheetId="2">Travel!$A$1:$I$23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9" i="2" l="1"/>
  <c r="D10" i="8" l="1"/>
  <c r="D12" i="7"/>
  <c r="C13" i="6"/>
  <c r="E15" i="5"/>
  <c r="B18" i="8"/>
  <c r="B17" i="8"/>
  <c r="B16" i="8"/>
  <c r="B18" i="7"/>
  <c r="B17" i="7"/>
  <c r="B16" i="7"/>
  <c r="B18" i="6"/>
  <c r="B17" i="6"/>
  <c r="B16" i="6"/>
  <c r="B18" i="5"/>
  <c r="B17" i="5"/>
  <c r="B16" i="5"/>
  <c r="C18" i="4"/>
  <c r="B18" i="4"/>
  <c r="B16" i="4"/>
  <c r="B17" i="4"/>
  <c r="B18" i="3"/>
  <c r="B17" i="3"/>
  <c r="B16" i="3"/>
  <c r="F7" i="8" l="1"/>
  <c r="F12" i="4"/>
  <c r="D14" i="4" s="1"/>
  <c r="H12" i="3"/>
  <c r="C18" i="8"/>
  <c r="C18" i="7"/>
  <c r="C18" i="6"/>
  <c r="C18" i="5"/>
  <c r="C18" i="3"/>
  <c r="C23" i="2"/>
  <c r="C38" i="1"/>
  <c r="H17" i="2"/>
  <c r="E12" i="3" l="1"/>
  <c r="D26" i="9" l="1"/>
  <c r="B23" i="2"/>
  <c r="B22" i="2"/>
  <c r="B21" i="2"/>
  <c r="B38" i="1"/>
  <c r="B37" i="1"/>
  <c r="B36" i="1"/>
  <c r="K27" i="9"/>
  <c r="L27" i="9" s="1"/>
  <c r="M27" i="9" s="1"/>
  <c r="K25" i="9"/>
  <c r="L25" i="9" s="1"/>
  <c r="M25" i="9" s="1"/>
  <c r="K24" i="9"/>
  <c r="L24" i="9" s="1"/>
  <c r="M24" i="9" s="1"/>
  <c r="K23" i="9"/>
  <c r="L23" i="9" s="1"/>
  <c r="M23" i="9" s="1"/>
  <c r="K21" i="9"/>
  <c r="L21" i="9" s="1"/>
  <c r="M21" i="9" s="1"/>
  <c r="D27" i="9"/>
  <c r="E27" i="9" s="1"/>
  <c r="F27" i="9" s="1"/>
  <c r="D25" i="9"/>
  <c r="E25" i="9" s="1"/>
  <c r="F25" i="9" s="1"/>
  <c r="D24" i="9"/>
  <c r="E24" i="9" s="1"/>
  <c r="F24" i="9" s="1"/>
  <c r="D23" i="9"/>
  <c r="E23" i="9" s="1"/>
  <c r="F23" i="9" s="1"/>
  <c r="I28" i="9"/>
  <c r="C28" i="9" l="1"/>
  <c r="B28" i="9"/>
  <c r="J28" i="9"/>
  <c r="E7" i="8" l="1"/>
  <c r="D7" i="8"/>
  <c r="F10" i="7"/>
  <c r="K26" i="9" s="1"/>
  <c r="E10" i="7"/>
  <c r="D10" i="7"/>
  <c r="E11" i="6"/>
  <c r="D11" i="6"/>
  <c r="C11" i="6"/>
  <c r="G13" i="5"/>
  <c r="F13" i="5"/>
  <c r="E13" i="5"/>
  <c r="E12" i="4"/>
  <c r="D12" i="4"/>
  <c r="L26" i="9" l="1"/>
  <c r="M26" i="9" s="1"/>
  <c r="E26" i="9"/>
  <c r="G12" i="3"/>
  <c r="D22" i="9" s="1"/>
  <c r="E22" i="9" s="1"/>
  <c r="F22" i="9" s="1"/>
  <c r="F12" i="3"/>
  <c r="K22" i="9"/>
  <c r="L22" i="9" s="1"/>
  <c r="M22" i="9" s="1"/>
  <c r="G17" i="2"/>
  <c r="D21" i="9" s="1"/>
  <c r="E21" i="9" s="1"/>
  <c r="F21" i="9" s="1"/>
  <c r="F17" i="2"/>
  <c r="M30" i="1"/>
  <c r="K20" i="9" s="1"/>
  <c r="L20" i="9" s="1"/>
  <c r="M20" i="9" s="1"/>
  <c r="L30" i="1"/>
  <c r="D20" i="9" s="1"/>
  <c r="E20" i="9" s="1"/>
  <c r="F20" i="9" s="1"/>
  <c r="K30" i="1"/>
  <c r="K19" i="9" s="1"/>
  <c r="L19" i="9" s="1"/>
  <c r="M19" i="9" s="1"/>
  <c r="J30" i="1"/>
  <c r="D30" i="1"/>
  <c r="H29" i="1"/>
  <c r="F29" i="1"/>
  <c r="H28" i="1"/>
  <c r="F28" i="1"/>
  <c r="H27" i="1"/>
  <c r="F27" i="1"/>
  <c r="H26" i="1"/>
  <c r="F26" i="1"/>
  <c r="I26" i="1" s="1"/>
  <c r="H25" i="1"/>
  <c r="F25" i="1"/>
  <c r="H24" i="1"/>
  <c r="F24" i="1"/>
  <c r="I24" i="1" s="1"/>
  <c r="H23" i="1"/>
  <c r="F23" i="1"/>
  <c r="H22" i="1"/>
  <c r="F22" i="1"/>
  <c r="H21" i="1"/>
  <c r="F21" i="1"/>
  <c r="H20" i="1"/>
  <c r="F20" i="1"/>
  <c r="I20" i="1" s="1"/>
  <c r="H19" i="1"/>
  <c r="F19" i="1"/>
  <c r="H18" i="1"/>
  <c r="F18" i="1"/>
  <c r="H17" i="1"/>
  <c r="F17" i="1"/>
  <c r="H16" i="1"/>
  <c r="F16" i="1"/>
  <c r="I16" i="1" s="1"/>
  <c r="H15" i="1"/>
  <c r="F15" i="1"/>
  <c r="H14" i="1"/>
  <c r="F14" i="1"/>
  <c r="I14" i="1" s="1"/>
  <c r="H13" i="1"/>
  <c r="F13" i="1"/>
  <c r="H12" i="1"/>
  <c r="F12" i="1"/>
  <c r="H11" i="1"/>
  <c r="F11" i="1"/>
  <c r="H10" i="1"/>
  <c r="F10" i="1"/>
  <c r="H9" i="1"/>
  <c r="F9" i="1"/>
  <c r="H8" i="1"/>
  <c r="F8" i="1"/>
  <c r="H7" i="1"/>
  <c r="F7" i="1"/>
  <c r="H6" i="1"/>
  <c r="F6" i="1"/>
  <c r="H5" i="1"/>
  <c r="F5" i="1"/>
  <c r="H4" i="1"/>
  <c r="F4" i="1"/>
  <c r="H3" i="1"/>
  <c r="F3" i="1"/>
  <c r="M28" i="9" l="1"/>
  <c r="H32" i="1"/>
  <c r="I5" i="1"/>
  <c r="I13" i="1"/>
  <c r="I21" i="1"/>
  <c r="I29" i="1"/>
  <c r="I15" i="1"/>
  <c r="I19" i="1"/>
  <c r="I23" i="1"/>
  <c r="I27" i="1"/>
  <c r="I28" i="1"/>
  <c r="I6" i="1"/>
  <c r="I10" i="1"/>
  <c r="I7" i="1"/>
  <c r="I11" i="1"/>
  <c r="I22" i="1"/>
  <c r="N30" i="1"/>
  <c r="D19" i="9"/>
  <c r="E19" i="9" s="1"/>
  <c r="F19" i="9" s="1"/>
  <c r="I4" i="1"/>
  <c r="I8" i="1"/>
  <c r="I12" i="1"/>
  <c r="L28" i="9"/>
  <c r="K28" i="9"/>
  <c r="F26" i="9"/>
  <c r="I17" i="1"/>
  <c r="F30" i="1"/>
  <c r="I18" i="1"/>
  <c r="I25" i="1"/>
  <c r="H30" i="1"/>
  <c r="I9" i="1"/>
  <c r="I3" i="1"/>
  <c r="E28" i="9" l="1"/>
  <c r="F28" i="9"/>
  <c r="D28" i="9"/>
  <c r="L6" i="9" s="1"/>
  <c r="I30" i="1"/>
</calcChain>
</file>

<file path=xl/comments1.xml><?xml version="1.0" encoding="utf-8"?>
<comments xmlns="http://schemas.openxmlformats.org/spreadsheetml/2006/main">
  <authors>
    <author>Cynthia Poyhonen</author>
  </authors>
  <commentList>
    <comment ref="H32" authorId="0" shapeId="0">
      <text>
        <r>
          <rPr>
            <b/>
            <sz val="9"/>
            <color indexed="81"/>
            <rFont val="Tahoma"/>
            <family val="2"/>
          </rPr>
          <t>Cynthia Poyhonen:</t>
        </r>
        <r>
          <rPr>
            <sz val="9"/>
            <color indexed="81"/>
            <rFont val="Tahoma"/>
            <family val="2"/>
          </rPr>
          <t xml:space="preserve">
The Total Salary should equal the sum of the Grant Salary, Match Salary, Grant Fringe, and Match Fringe.</t>
        </r>
      </text>
    </comment>
  </commentList>
</comments>
</file>

<file path=xl/comments2.xml><?xml version="1.0" encoding="utf-8"?>
<comments xmlns="http://schemas.openxmlformats.org/spreadsheetml/2006/main">
  <authors>
    <author>Cynthia Poyhonen</author>
  </authors>
  <commentList>
    <comment ref="D19" authorId="0" shapeId="0">
      <text>
        <r>
          <rPr>
            <b/>
            <sz val="9"/>
            <color indexed="81"/>
            <rFont val="Tahoma"/>
            <family val="2"/>
          </rPr>
          <t>Cynthia Poyhonen:</t>
        </r>
        <r>
          <rPr>
            <sz val="9"/>
            <color indexed="81"/>
            <rFont val="Tahoma"/>
            <family val="2"/>
          </rPr>
          <t xml:space="preserve">
The Grant and Match split must be equal to the Total Cost.</t>
        </r>
      </text>
    </comment>
  </commentList>
</comments>
</file>

<file path=xl/comments3.xml><?xml version="1.0" encoding="utf-8"?>
<comments xmlns="http://schemas.openxmlformats.org/spreadsheetml/2006/main">
  <authors>
    <author>Cynthia Poyhonen</author>
  </authors>
  <commentList>
    <comment ref="F14" authorId="0" shapeId="0">
      <text>
        <r>
          <rPr>
            <b/>
            <sz val="9"/>
            <color indexed="81"/>
            <rFont val="Tahoma"/>
            <family val="2"/>
          </rPr>
          <t>Cynthia Poyhonen:</t>
        </r>
        <r>
          <rPr>
            <sz val="9"/>
            <color indexed="81"/>
            <rFont val="Tahoma"/>
            <family val="2"/>
          </rPr>
          <t xml:space="preserve">
The Grant and Match split must be equal to the Total Cost.</t>
        </r>
      </text>
    </comment>
  </commentList>
</comments>
</file>

<file path=xl/comments4.xml><?xml version="1.0" encoding="utf-8"?>
<comments xmlns="http://schemas.openxmlformats.org/spreadsheetml/2006/main">
  <authors>
    <author>Cynthia Poyhonen</author>
  </authors>
  <commentList>
    <comment ref="D14" authorId="0" shapeId="0">
      <text>
        <r>
          <rPr>
            <b/>
            <sz val="9"/>
            <color indexed="81"/>
            <rFont val="Tahoma"/>
            <family val="2"/>
          </rPr>
          <t>Cynthia Poyhonen:</t>
        </r>
        <r>
          <rPr>
            <sz val="9"/>
            <color indexed="81"/>
            <rFont val="Tahoma"/>
            <family val="2"/>
          </rPr>
          <t xml:space="preserve">
The Grant and Match split must be equal to the Total Cost.</t>
        </r>
      </text>
    </comment>
  </commentList>
</comments>
</file>

<file path=xl/comments5.xml><?xml version="1.0" encoding="utf-8"?>
<comments xmlns="http://schemas.openxmlformats.org/spreadsheetml/2006/main">
  <authors>
    <author>Cynthia Poyhonen</author>
  </authors>
  <commentList>
    <comment ref="E15" authorId="0" shapeId="0">
      <text>
        <r>
          <rPr>
            <b/>
            <sz val="9"/>
            <color indexed="81"/>
            <rFont val="Tahoma"/>
            <family val="2"/>
          </rPr>
          <t>Cynthia Poyhonen:</t>
        </r>
        <r>
          <rPr>
            <sz val="9"/>
            <color indexed="81"/>
            <rFont val="Tahoma"/>
            <family val="2"/>
          </rPr>
          <t xml:space="preserve">
The Grant and Match split must be equal to the Total Cost.</t>
        </r>
      </text>
    </comment>
  </commentList>
</comments>
</file>

<file path=xl/comments6.xml><?xml version="1.0" encoding="utf-8"?>
<comments xmlns="http://schemas.openxmlformats.org/spreadsheetml/2006/main">
  <authors>
    <author>Cynthia Poyhonen</author>
  </authors>
  <commentList>
    <comment ref="C13" authorId="0" shapeId="0">
      <text>
        <r>
          <rPr>
            <b/>
            <sz val="9"/>
            <color indexed="81"/>
            <rFont val="Tahoma"/>
            <family val="2"/>
          </rPr>
          <t>Cynthia Poyhonen:</t>
        </r>
        <r>
          <rPr>
            <sz val="9"/>
            <color indexed="81"/>
            <rFont val="Tahoma"/>
            <family val="2"/>
          </rPr>
          <t xml:space="preserve">
The Grant and Match split must be equal to the Total Cost.</t>
        </r>
      </text>
    </comment>
  </commentList>
</comments>
</file>

<file path=xl/comments7.xml><?xml version="1.0" encoding="utf-8"?>
<comments xmlns="http://schemas.openxmlformats.org/spreadsheetml/2006/main">
  <authors>
    <author>Cynthia Poyhonen</author>
  </authors>
  <commentList>
    <comment ref="D12" authorId="0" shapeId="0">
      <text>
        <r>
          <rPr>
            <b/>
            <sz val="9"/>
            <color indexed="81"/>
            <rFont val="Tahoma"/>
            <family val="2"/>
          </rPr>
          <t>Cynthia Poyhonen:</t>
        </r>
        <r>
          <rPr>
            <sz val="9"/>
            <color indexed="81"/>
            <rFont val="Tahoma"/>
            <family val="2"/>
          </rPr>
          <t xml:space="preserve">
The Grant and Match split must be equal to the Total Cost.</t>
        </r>
      </text>
    </comment>
  </commentList>
</comments>
</file>

<file path=xl/comments8.xml><?xml version="1.0" encoding="utf-8"?>
<comments xmlns="http://schemas.openxmlformats.org/spreadsheetml/2006/main">
  <authors>
    <author>Cynthia Poyhonen</author>
  </authors>
  <commentList>
    <comment ref="D10" authorId="0" shapeId="0">
      <text>
        <r>
          <rPr>
            <b/>
            <sz val="9"/>
            <color indexed="81"/>
            <rFont val="Tahoma"/>
            <family val="2"/>
          </rPr>
          <t>Cynthia Poyhonen:</t>
        </r>
        <r>
          <rPr>
            <sz val="9"/>
            <color indexed="81"/>
            <rFont val="Tahoma"/>
            <family val="2"/>
          </rPr>
          <t xml:space="preserve">
The Grant and Match split must be equal to the Total Cost.</t>
        </r>
      </text>
    </comment>
  </commentList>
</comments>
</file>

<file path=xl/sharedStrings.xml><?xml version="1.0" encoding="utf-8"?>
<sst xmlns="http://schemas.openxmlformats.org/spreadsheetml/2006/main" count="180" uniqueCount="111">
  <si>
    <t>Date</t>
  </si>
  <si>
    <t>Name</t>
  </si>
  <si>
    <t>Hours</t>
  </si>
  <si>
    <t>Hourly Rate</t>
  </si>
  <si>
    <t>Hourly Total</t>
  </si>
  <si>
    <t>Fringe* 
$ / hr</t>
  </si>
  <si>
    <t>Fringe Total</t>
  </si>
  <si>
    <t>Total Salary**</t>
  </si>
  <si>
    <t>Brief Description of Task Completed</t>
  </si>
  <si>
    <t>Grant Salary</t>
  </si>
  <si>
    <t>Match Salary</t>
  </si>
  <si>
    <t>Grant Fringe</t>
  </si>
  <si>
    <t>Match Fringe</t>
  </si>
  <si>
    <t>Totals</t>
  </si>
  <si>
    <t>*List Fringe in Dollars and Cents.</t>
  </si>
  <si>
    <t>**Each Total Salary must be entered into the grant and/or match column.</t>
  </si>
  <si>
    <t>Project Number</t>
  </si>
  <si>
    <t>Contract / PO</t>
  </si>
  <si>
    <t>Description</t>
  </si>
  <si>
    <t>Miles/Rate</t>
  </si>
  <si>
    <t>Total Cost of Trip</t>
  </si>
  <si>
    <t>Grant</t>
  </si>
  <si>
    <t>Match</t>
  </si>
  <si>
    <t>Location</t>
  </si>
  <si>
    <t>Total</t>
  </si>
  <si>
    <t>Invoice Date</t>
  </si>
  <si>
    <t>Equipment Type</t>
  </si>
  <si>
    <t>Vendor</t>
  </si>
  <si>
    <t>Rental Rate</t>
  </si>
  <si>
    <t>Description/Tasks Completed</t>
  </si>
  <si>
    <t>Invoice Attached</t>
  </si>
  <si>
    <t>Receipt Attached</t>
  </si>
  <si>
    <t>Documentation Attached</t>
  </si>
  <si>
    <t>Invoice Number</t>
  </si>
  <si>
    <t>Documention Attached</t>
  </si>
  <si>
    <t>Supporting Documentation Attached (please describe)</t>
  </si>
  <si>
    <t>Date Range</t>
  </si>
  <si>
    <t>Rate (%)</t>
  </si>
  <si>
    <t>Description/Categories Included</t>
  </si>
  <si>
    <t>Salary (Personnel) / Fringe Benefits</t>
  </si>
  <si>
    <t>Yes</t>
  </si>
  <si>
    <t>No</t>
  </si>
  <si>
    <t>Indirect Costs</t>
  </si>
  <si>
    <t>Other Costs</t>
  </si>
  <si>
    <t>Construction Costs</t>
  </si>
  <si>
    <t>Subcontract Costs</t>
  </si>
  <si>
    <t>Supply Costs</t>
  </si>
  <si>
    <t>Equipment Costs</t>
  </si>
  <si>
    <t>Travel Costs</t>
  </si>
  <si>
    <t>Federal Award Number</t>
  </si>
  <si>
    <t>Invoice - Reimbursement Request</t>
  </si>
  <si>
    <t>See Instructions at the bottom of the page</t>
  </si>
  <si>
    <t>Grantee</t>
  </si>
  <si>
    <t>Project Title</t>
  </si>
  <si>
    <t>Contract Number</t>
  </si>
  <si>
    <t>PO Number</t>
  </si>
  <si>
    <t>Period Covered by Request</t>
  </si>
  <si>
    <t>All funds must be direct and necessary for project outcomes.</t>
  </si>
  <si>
    <t>Budget Category</t>
  </si>
  <si>
    <t>Current Invoice</t>
  </si>
  <si>
    <t>Total Match Submitted</t>
  </si>
  <si>
    <t>Match Previously Submitted</t>
  </si>
  <si>
    <t>Salary</t>
  </si>
  <si>
    <t>Fringe</t>
  </si>
  <si>
    <t>Travel</t>
  </si>
  <si>
    <t>Equipment</t>
  </si>
  <si>
    <t>Supplies</t>
  </si>
  <si>
    <t>Subcontract</t>
  </si>
  <si>
    <t>Construction</t>
  </si>
  <si>
    <t>Other</t>
  </si>
  <si>
    <t>Indirect</t>
  </si>
  <si>
    <t>Ending Balance</t>
  </si>
  <si>
    <t>Grant Expenses</t>
  </si>
  <si>
    <t>Match Expenses</t>
  </si>
  <si>
    <t>Total Amount Awarded</t>
  </si>
  <si>
    <t>to</t>
  </si>
  <si>
    <t>(start date)</t>
  </si>
  <si>
    <t>(end date)</t>
  </si>
  <si>
    <t>Grantee Remit to Address</t>
  </si>
  <si>
    <t>Signature and Date</t>
  </si>
  <si>
    <t>Submitted by:</t>
  </si>
  <si>
    <t>(name)</t>
  </si>
  <si>
    <t>(phone)</t>
  </si>
  <si>
    <t>(email address)</t>
  </si>
  <si>
    <t>FOR DNR USE ONLY</t>
  </si>
  <si>
    <t>Received</t>
  </si>
  <si>
    <t>Coastal Program Authorization</t>
  </si>
  <si>
    <t>(funding information)</t>
  </si>
  <si>
    <t>Match Budget</t>
  </si>
  <si>
    <t>Submit to mlscp.dnr@state.mn.us</t>
  </si>
  <si>
    <t>Instructions</t>
  </si>
  <si>
    <t>Approved Budget</t>
  </si>
  <si>
    <t>Total Costs on Last Request</t>
  </si>
  <si>
    <t>Enter the numbers from your current approved budget in the "Approved Budget" column.  Update these numbers if the Coastal Program approved a budget change.</t>
  </si>
  <si>
    <t>Update the "Total Costs on Last Request" with the "Total Costs (including Current Request) column from your previous Invoice.</t>
  </si>
  <si>
    <t>Update the "Match Budget" and "Match Previously Submitted" columns.</t>
  </si>
  <si>
    <t>Attach copies of invoices, receipts, and time records.</t>
  </si>
  <si>
    <t>Enter Grantee and project information in the unlocked cells.  You can use tab or enter to move through the open cells.</t>
  </si>
  <si>
    <t>Enter the expense information on the appropriate worksheets. The totals will auto-calculate on this worksheet in the correct category.</t>
  </si>
  <si>
    <t>Date/Date Range</t>
  </si>
  <si>
    <t>Print and sign the Invoice Tab, submit the entire workbook in Excel to mlscp.dnr@state.mn.us</t>
  </si>
  <si>
    <t>Total Cost</t>
  </si>
  <si>
    <t>Purchase Cost</t>
  </si>
  <si>
    <t>Rental Cost</t>
  </si>
  <si>
    <t>Invoice Total</t>
  </si>
  <si>
    <t>Balance</t>
  </si>
  <si>
    <t>Match Current Invoice</t>
  </si>
  <si>
    <t>Total Costs (includes Current Request)</t>
  </si>
  <si>
    <t>Use this Minnesota Department of Natural Resources invoice form for Minnesota's Lake Superior Coastal Program grant projects.</t>
  </si>
  <si>
    <t>Meals/Sustenance</t>
  </si>
  <si>
    <t>Invoice/Receipt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</si>
</sst>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quot;$&quot;#,##0"/>
  </numFmts>
  <fonts count="13" x14ac:knownFonts="1">
    <font>
      <sz val="11"/>
      <color theme="1"/>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
      <b/>
      <sz val="13"/>
      <name val="Calibri"/>
      <family val="2"/>
      <scheme val="minor"/>
    </font>
    <font>
      <b/>
      <sz val="15"/>
      <name val="Calibri"/>
      <family val="2"/>
      <scheme val="minor"/>
    </font>
    <font>
      <b/>
      <i/>
      <sz val="11"/>
      <color rgb="FFFF0000"/>
      <name val="Calibri"/>
      <family val="2"/>
      <scheme val="minor"/>
    </font>
    <font>
      <sz val="12"/>
      <color theme="1"/>
      <name val="Calibri"/>
      <family val="2"/>
      <scheme val="minor"/>
    </font>
    <font>
      <b/>
      <sz val="12"/>
      <color theme="1"/>
      <name val="Calibri"/>
      <family val="2"/>
      <scheme val="minor"/>
    </font>
    <font>
      <i/>
      <sz val="12"/>
      <color theme="1"/>
      <name val="Calibri"/>
      <family val="2"/>
      <scheme val="minor"/>
    </font>
    <font>
      <u/>
      <sz val="11"/>
      <color theme="10"/>
      <name val="Calibri"/>
      <family val="2"/>
      <scheme val="minor"/>
    </font>
    <font>
      <sz val="11"/>
      <color theme="1"/>
      <name val="Calibri"/>
      <family val="2"/>
      <scheme val="minor"/>
    </font>
  </fonts>
  <fills count="4">
    <fill>
      <patternFill patternType="none"/>
    </fill>
    <fill>
      <patternFill patternType="gray125"/>
    </fill>
    <fill>
      <patternFill patternType="solid">
        <fgColor rgb="FFFFFFCC"/>
      </patternFill>
    </fill>
    <fill>
      <patternFill patternType="solid">
        <fgColor rgb="FFFFFF00"/>
        <bgColor indexed="64"/>
      </patternFill>
    </fill>
  </fills>
  <borders count="8">
    <border>
      <left/>
      <right/>
      <top/>
      <bottom/>
      <diagonal/>
    </border>
    <border>
      <left style="thin">
        <color rgb="FFB2B2B2"/>
      </left>
      <right style="thin">
        <color rgb="FFB2B2B2"/>
      </right>
      <top style="thin">
        <color rgb="FFB2B2B2"/>
      </top>
      <bottom style="thin">
        <color rgb="FFB2B2B2"/>
      </bottom>
      <diagonal/>
    </border>
    <border>
      <left/>
      <right/>
      <top/>
      <bottom style="thick">
        <color auto="1"/>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right/>
      <top style="thick">
        <color rgb="FF003865"/>
      </top>
      <bottom/>
      <diagonal/>
    </border>
    <border>
      <left/>
      <right/>
      <top/>
      <bottom style="thick">
        <color rgb="FF003865"/>
      </bottom>
      <diagonal/>
    </border>
  </borders>
  <cellStyleXfs count="5">
    <xf numFmtId="0" fontId="0" fillId="0" borderId="0"/>
    <xf numFmtId="0" fontId="6" fillId="0" borderId="2" applyNumberFormat="0" applyFill="0" applyAlignment="0" applyProtection="0"/>
    <xf numFmtId="0" fontId="5" fillId="0" borderId="2" applyNumberFormat="0" applyFill="0" applyAlignment="0" applyProtection="0"/>
    <xf numFmtId="0" fontId="11" fillId="0" borderId="0" applyNumberFormat="0" applyFill="0" applyBorder="0" applyAlignment="0" applyProtection="0"/>
    <xf numFmtId="0" fontId="12" fillId="2" borderId="1" applyNumberFormat="0" applyFont="0" applyAlignment="0" applyProtection="0"/>
  </cellStyleXfs>
  <cellXfs count="43">
    <xf numFmtId="0" fontId="0" fillId="0" borderId="0" xfId="0"/>
    <xf numFmtId="164" fontId="0" fillId="0" borderId="0" xfId="0" applyNumberFormat="1"/>
    <xf numFmtId="4" fontId="0" fillId="0" borderId="0" xfId="0" applyNumberFormat="1"/>
    <xf numFmtId="0" fontId="0" fillId="0" borderId="0" xfId="0"/>
    <xf numFmtId="164" fontId="2" fillId="0" borderId="0" xfId="0" applyNumberFormat="1" applyFont="1"/>
    <xf numFmtId="0" fontId="0" fillId="3" borderId="0" xfId="0" applyFill="1"/>
    <xf numFmtId="0" fontId="5" fillId="0" borderId="2" xfId="2"/>
    <xf numFmtId="0" fontId="6" fillId="0" borderId="2" xfId="1"/>
    <xf numFmtId="0" fontId="5" fillId="0" borderId="2" xfId="2" applyAlignment="1"/>
    <xf numFmtId="0" fontId="1" fillId="0" borderId="0" xfId="0" applyFont="1"/>
    <xf numFmtId="0" fontId="7" fillId="0" borderId="0" xfId="0" applyFont="1"/>
    <xf numFmtId="0" fontId="0" fillId="0" borderId="0" xfId="0" applyAlignment="1">
      <alignment wrapText="1"/>
    </xf>
    <xf numFmtId="0" fontId="0" fillId="0" borderId="0" xfId="0" applyAlignment="1">
      <alignment horizontal="center" wrapText="1"/>
    </xf>
    <xf numFmtId="0" fontId="0" fillId="0" borderId="0" xfId="0" applyBorder="1"/>
    <xf numFmtId="0" fontId="0" fillId="0" borderId="6" xfId="0" applyBorder="1"/>
    <xf numFmtId="164" fontId="5" fillId="0" borderId="2" xfId="2" applyNumberFormat="1"/>
    <xf numFmtId="0" fontId="8" fillId="0" borderId="0" xfId="0" applyFont="1" applyAlignment="1">
      <alignment horizontal="left" indent="1"/>
    </xf>
    <xf numFmtId="4" fontId="8" fillId="0" borderId="0" xfId="0" applyNumberFormat="1" applyFont="1"/>
    <xf numFmtId="0" fontId="8" fillId="0" borderId="0" xfId="0" applyFont="1"/>
    <xf numFmtId="164" fontId="8" fillId="0" borderId="0" xfId="0" applyNumberFormat="1" applyFont="1"/>
    <xf numFmtId="0" fontId="9" fillId="0" borderId="0" xfId="0" applyFont="1"/>
    <xf numFmtId="0" fontId="8" fillId="0" borderId="3" xfId="0" applyFont="1" applyBorder="1"/>
    <xf numFmtId="0" fontId="9" fillId="0" borderId="0" xfId="0" applyFont="1" applyAlignment="1">
      <alignment horizontal="left" indent="1"/>
    </xf>
    <xf numFmtId="0" fontId="9" fillId="0" borderId="0" xfId="0" applyFont="1" applyBorder="1"/>
    <xf numFmtId="0" fontId="10" fillId="0" borderId="0" xfId="0" applyFont="1" applyAlignment="1">
      <alignment horizontal="center"/>
    </xf>
    <xf numFmtId="0" fontId="8" fillId="0" borderId="5" xfId="0" applyFont="1" applyBorder="1"/>
    <xf numFmtId="0" fontId="8" fillId="0" borderId="0" xfId="0" applyFont="1" applyBorder="1"/>
    <xf numFmtId="0" fontId="11" fillId="2" borderId="1" xfId="3" applyFill="1" applyBorder="1"/>
    <xf numFmtId="0" fontId="0" fillId="0" borderId="0" xfId="0" applyAlignment="1">
      <alignment horizontal="left"/>
    </xf>
    <xf numFmtId="0" fontId="0" fillId="0" borderId="7" xfId="0" applyBorder="1"/>
    <xf numFmtId="0" fontId="0" fillId="0" borderId="0" xfId="0" applyAlignment="1">
      <alignment horizontal="left" wrapText="1"/>
    </xf>
    <xf numFmtId="0" fontId="8" fillId="0" borderId="3" xfId="0" applyFont="1" applyBorder="1" applyProtection="1">
      <protection locked="0"/>
    </xf>
    <xf numFmtId="0" fontId="8" fillId="0" borderId="4" xfId="0" applyFont="1" applyBorder="1" applyProtection="1">
      <protection locked="0"/>
    </xf>
    <xf numFmtId="4" fontId="8" fillId="0" borderId="0" xfId="0" applyNumberFormat="1" applyFont="1" applyProtection="1">
      <protection locked="0"/>
    </xf>
    <xf numFmtId="0" fontId="0" fillId="0" borderId="0" xfId="0" applyProtection="1">
      <protection locked="0"/>
    </xf>
    <xf numFmtId="14" fontId="8" fillId="0" borderId="3" xfId="0" applyNumberFormat="1" applyFont="1" applyBorder="1" applyProtection="1">
      <protection locked="0"/>
    </xf>
    <xf numFmtId="14" fontId="8" fillId="0" borderId="4" xfId="0" applyNumberFormat="1" applyFont="1" applyBorder="1" applyProtection="1">
      <protection locked="0"/>
    </xf>
    <xf numFmtId="14" fontId="0" fillId="0" borderId="0" xfId="0" applyNumberFormat="1" applyAlignment="1">
      <alignment horizontal="left"/>
    </xf>
    <xf numFmtId="165" fontId="8" fillId="0" borderId="3" xfId="0" applyNumberFormat="1" applyFont="1" applyBorder="1" applyProtection="1">
      <protection locked="0"/>
    </xf>
    <xf numFmtId="164" fontId="8" fillId="0" borderId="4" xfId="0" applyNumberFormat="1" applyFont="1" applyBorder="1" applyProtection="1"/>
    <xf numFmtId="0" fontId="0" fillId="2" borderId="1" xfId="4" applyFont="1"/>
    <xf numFmtId="0" fontId="9" fillId="0" borderId="0" xfId="0" applyFont="1" applyAlignment="1">
      <alignment horizontal="right"/>
    </xf>
    <xf numFmtId="0" fontId="9" fillId="0" borderId="0" xfId="0" applyFont="1" applyBorder="1" applyAlignment="1">
      <alignment horizontal="right"/>
    </xf>
  </cellXfs>
  <cellStyles count="5">
    <cellStyle name="Heading 1" xfId="1" builtinId="16" customBuiltin="1"/>
    <cellStyle name="Heading 2" xfId="2" builtinId="17" customBuiltin="1"/>
    <cellStyle name="Hyperlink" xfId="3" builtinId="8"/>
    <cellStyle name="Normal" xfId="0" builtinId="0"/>
    <cellStyle name="Note" xfId="4" builtinId="10"/>
  </cellStyles>
  <dxfs count="98">
    <dxf>
      <numFmt numFmtId="164" formatCode="&quot;$&quot;#,##0.00"/>
    </dxf>
    <dxf>
      <numFmt numFmtId="4" formatCode="#,##0.00"/>
    </dxf>
    <dxf>
      <numFmt numFmtId="164" formatCode="&quot;$&quot;#,##0.00"/>
    </dxf>
    <dxf>
      <numFmt numFmtId="4" formatCode="#,##0.00"/>
    </dxf>
    <dxf>
      <numFmt numFmtId="164" formatCode="&quot;$&quot;#,##0.00"/>
    </dxf>
    <dxf>
      <numFmt numFmtId="4" formatCode="#,##0.00"/>
    </dxf>
    <dxf>
      <alignment horizontal="left" vertical="bottom" textRotation="0" wrapText="0" indent="0" justifyLastLine="0" shrinkToFit="0" readingOrder="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9" formatCode="m/d/yyyy"/>
      <alignment horizontal="left" vertical="bottom" textRotation="0" wrapText="0" indent="0" justifyLastLine="0" shrinkToFit="0" readingOrder="0"/>
    </dxf>
    <dxf>
      <numFmt numFmtId="164" formatCode="&quot;$&quot;#,##0.00"/>
    </dxf>
    <dxf>
      <numFmt numFmtId="4" formatCode="#,##0.00"/>
    </dxf>
    <dxf>
      <numFmt numFmtId="164" formatCode="&quot;$&quot;#,##0.00"/>
    </dxf>
    <dxf>
      <numFmt numFmtId="4" formatCode="#,##0.00"/>
    </dxf>
    <dxf>
      <numFmt numFmtId="164" formatCode="&quot;$&quot;#,##0.00"/>
    </dxf>
    <dxf>
      <numFmt numFmtId="4" formatCode="#,##0.00"/>
    </dxf>
    <dxf>
      <alignment horizontal="left" vertical="bottom" textRotation="0" wrapText="0" indent="0" justifyLastLine="0" shrinkToFit="0" readingOrder="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9" formatCode="m/d/yyyy"/>
      <alignment horizontal="left" vertical="bottom" textRotation="0" wrapText="0" indent="0" justifyLastLine="0" shrinkToFit="0" readingOrder="0"/>
    </dxf>
    <dxf>
      <numFmt numFmtId="4" formatCode="#,##0.0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64" formatCode="&quot;$&quot;#,##0.00"/>
    </dxf>
    <dxf>
      <alignment horizontal="left" vertical="bottom" textRotation="0" wrapText="0" indent="0" justifyLastLine="0" shrinkToFit="0" readingOrder="0"/>
    </dxf>
    <dxf>
      <numFmt numFmtId="164" formatCode="&quot;$&quot;#,##0.00"/>
    </dxf>
    <dxf>
      <numFmt numFmtId="4" formatCode="#,##0.00"/>
    </dxf>
    <dxf>
      <numFmt numFmtId="164" formatCode="&quot;$&quot;#,##0.00"/>
    </dxf>
    <dxf>
      <numFmt numFmtId="4" formatCode="#,##0.00"/>
    </dxf>
    <dxf>
      <numFmt numFmtId="164" formatCode="&quot;$&quot;#,##0.00"/>
    </dxf>
    <dxf>
      <numFmt numFmtId="4" formatCode="#,##0.00"/>
    </dxf>
    <dxf>
      <alignment horizontal="left" vertical="bottom" textRotation="0" wrapText="0" indent="0" justifyLastLine="0" shrinkToFit="0" readingOrder="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164" formatCode="&quot;$&quot;#,##0.00"/>
    </dxf>
    <dxf>
      <numFmt numFmtId="4" formatCode="#,##0.00"/>
    </dxf>
    <dxf>
      <numFmt numFmtId="4" formatCode="#,##0.00"/>
    </dxf>
    <dxf>
      <numFmt numFmtId="164" formatCode="&quot;$&quot;#,##0.00"/>
    </dxf>
    <dxf>
      <font>
        <b val="0"/>
        <i val="0"/>
        <strike val="0"/>
        <condense val="0"/>
        <extend val="0"/>
        <outline val="0"/>
        <shadow val="0"/>
        <u val="none"/>
        <vertAlign val="baseline"/>
        <sz val="12"/>
        <color theme="1"/>
        <name val="Calibri"/>
        <scheme val="minor"/>
      </font>
      <numFmt numFmtId="164" formatCode="&quot;$&quot;#,##0.00"/>
    </dxf>
    <dxf>
      <font>
        <strike val="0"/>
        <outline val="0"/>
        <shadow val="0"/>
        <u val="none"/>
        <vertAlign val="baseline"/>
        <sz val="12"/>
        <color theme="1"/>
        <name val="Calibri"/>
        <scheme val="minor"/>
      </font>
      <numFmt numFmtId="4" formatCode="#,##0.00"/>
    </dxf>
    <dxf>
      <font>
        <b val="0"/>
        <i val="0"/>
        <strike val="0"/>
        <condense val="0"/>
        <extend val="0"/>
        <outline val="0"/>
        <shadow val="0"/>
        <u val="none"/>
        <vertAlign val="baseline"/>
        <sz val="12"/>
        <color theme="1"/>
        <name val="Calibri"/>
        <scheme val="minor"/>
      </font>
      <numFmt numFmtId="164" formatCode="&quot;$&quot;#,##0.00"/>
    </dxf>
    <dxf>
      <font>
        <strike val="0"/>
        <outline val="0"/>
        <shadow val="0"/>
        <u val="none"/>
        <vertAlign val="baseline"/>
        <sz val="12"/>
        <color theme="1"/>
        <name val="Calibri"/>
        <scheme val="minor"/>
      </font>
      <numFmt numFmtId="4" formatCode="#,##0.00"/>
    </dxf>
    <dxf>
      <font>
        <b val="0"/>
        <i val="0"/>
        <strike val="0"/>
        <condense val="0"/>
        <extend val="0"/>
        <outline val="0"/>
        <shadow val="0"/>
        <u val="none"/>
        <vertAlign val="baseline"/>
        <sz val="12"/>
        <color theme="1"/>
        <name val="Calibri"/>
        <scheme val="minor"/>
      </font>
      <numFmt numFmtId="164" formatCode="&quot;$&quot;#,##0.00"/>
    </dxf>
    <dxf>
      <font>
        <strike val="0"/>
        <outline val="0"/>
        <shadow val="0"/>
        <u val="none"/>
        <vertAlign val="baseline"/>
        <sz val="12"/>
        <color theme="1"/>
        <name val="Calibri"/>
        <scheme val="minor"/>
      </font>
      <numFmt numFmtId="4" formatCode="#,##0.00"/>
    </dxf>
    <dxf>
      <font>
        <b val="0"/>
        <i val="0"/>
        <strike val="0"/>
        <condense val="0"/>
        <extend val="0"/>
        <outline val="0"/>
        <shadow val="0"/>
        <u val="none"/>
        <vertAlign val="baseline"/>
        <sz val="12"/>
        <color theme="1"/>
        <name val="Calibri"/>
        <scheme val="minor"/>
      </font>
      <numFmt numFmtId="164" formatCode="&quot;$&quot;#,##0.00"/>
    </dxf>
    <dxf>
      <font>
        <strike val="0"/>
        <outline val="0"/>
        <shadow val="0"/>
        <u val="none"/>
        <vertAlign val="baseline"/>
        <sz val="12"/>
        <color theme="1"/>
        <name val="Calibri"/>
        <scheme val="minor"/>
      </font>
      <numFmt numFmtId="4" formatCode="#,##0.00"/>
      <protection locked="0" hidden="0"/>
    </dxf>
    <dxf>
      <font>
        <b val="0"/>
        <i val="0"/>
        <strike val="0"/>
        <condense val="0"/>
        <extend val="0"/>
        <outline val="0"/>
        <shadow val="0"/>
        <u val="none"/>
        <vertAlign val="baseline"/>
        <sz val="12"/>
        <color theme="1"/>
        <name val="Calibri"/>
        <scheme val="minor"/>
      </font>
      <numFmt numFmtId="164" formatCode="&quot;$&quot;#,##0.00"/>
    </dxf>
    <dxf>
      <font>
        <strike val="0"/>
        <outline val="0"/>
        <shadow val="0"/>
        <u val="none"/>
        <vertAlign val="baseline"/>
        <sz val="12"/>
        <color theme="1"/>
        <name val="Calibri"/>
        <scheme val="minor"/>
      </font>
      <numFmt numFmtId="4" formatCode="#,##0.00"/>
      <protection locked="0" hidden="0"/>
    </dxf>
    <dxf>
      <font>
        <b val="0"/>
        <i val="0"/>
        <strike val="0"/>
        <condense val="0"/>
        <extend val="0"/>
        <outline val="0"/>
        <shadow val="0"/>
        <u val="none"/>
        <vertAlign val="baseline"/>
        <sz val="12"/>
        <color theme="1"/>
        <name val="Calibri"/>
        <scheme val="minor"/>
      </font>
    </dxf>
    <dxf>
      <font>
        <strike val="0"/>
        <outline val="0"/>
        <shadow val="0"/>
        <u val="none"/>
        <vertAlign val="baseline"/>
        <sz val="12"/>
        <color theme="1"/>
        <name val="Calibri"/>
        <scheme val="minor"/>
      </font>
      <numFmt numFmtId="4" formatCode="#,##0.00"/>
      <alignment horizontal="left" vertical="bottom" textRotation="0" wrapText="0" indent="1" justifyLastLine="0" shrinkToFit="0" readingOrder="0"/>
    </dxf>
    <dxf>
      <numFmt numFmtId="164" formatCode="&quot;$&quot;#,##0.00"/>
    </dxf>
    <dxf>
      <numFmt numFmtId="4" formatCode="#,##0.00"/>
    </dxf>
    <dxf>
      <alignment horizontal="left" vertical="bottom" textRotation="0" wrapText="1" indent="0" justifyLastLine="0" shrinkToFit="0" readingOrder="0"/>
    </dxf>
    <dxf>
      <font>
        <b val="0"/>
        <i val="0"/>
        <strike val="0"/>
        <condense val="0"/>
        <extend val="0"/>
        <outline val="0"/>
        <shadow val="0"/>
        <u val="none"/>
        <vertAlign val="baseline"/>
        <sz val="12"/>
        <color theme="1"/>
        <name val="Calibri"/>
        <scheme val="minor"/>
      </font>
      <numFmt numFmtId="164" formatCode="&quot;$&quot;#,##0.00"/>
    </dxf>
    <dxf>
      <font>
        <strike val="0"/>
        <outline val="0"/>
        <shadow val="0"/>
        <u val="none"/>
        <vertAlign val="baseline"/>
        <sz val="12"/>
        <color theme="1"/>
        <name val="Calibri"/>
        <scheme val="minor"/>
      </font>
      <numFmt numFmtId="4" formatCode="#,##0.00"/>
    </dxf>
    <dxf>
      <font>
        <b val="0"/>
        <i val="0"/>
        <strike val="0"/>
        <condense val="0"/>
        <extend val="0"/>
        <outline val="0"/>
        <shadow val="0"/>
        <u val="none"/>
        <vertAlign val="baseline"/>
        <sz val="12"/>
        <color theme="1"/>
        <name val="Calibri"/>
        <scheme val="minor"/>
      </font>
      <numFmt numFmtId="164" formatCode="&quot;$&quot;#,##0.00"/>
    </dxf>
    <dxf>
      <font>
        <strike val="0"/>
        <outline val="0"/>
        <shadow val="0"/>
        <u val="none"/>
        <vertAlign val="baseline"/>
        <sz val="12"/>
        <color theme="1"/>
        <name val="Calibri"/>
        <scheme val="minor"/>
      </font>
      <numFmt numFmtId="4" formatCode="#,##0.00"/>
    </dxf>
    <dxf>
      <font>
        <b val="0"/>
        <i val="0"/>
        <strike val="0"/>
        <condense val="0"/>
        <extend val="0"/>
        <outline val="0"/>
        <shadow val="0"/>
        <u val="none"/>
        <vertAlign val="baseline"/>
        <sz val="12"/>
        <color theme="1"/>
        <name val="Calibri"/>
        <scheme val="minor"/>
      </font>
      <numFmt numFmtId="164" formatCode="&quot;$&quot;#,##0.00"/>
    </dxf>
    <dxf>
      <font>
        <strike val="0"/>
        <outline val="0"/>
        <shadow val="0"/>
        <u val="none"/>
        <vertAlign val="baseline"/>
        <sz val="12"/>
        <color theme="1"/>
        <name val="Calibri"/>
        <scheme val="minor"/>
      </font>
      <numFmt numFmtId="4" formatCode="#,##0.00"/>
    </dxf>
    <dxf>
      <font>
        <b val="0"/>
        <i val="0"/>
        <strike val="0"/>
        <condense val="0"/>
        <extend val="0"/>
        <outline val="0"/>
        <shadow val="0"/>
        <u val="none"/>
        <vertAlign val="baseline"/>
        <sz val="12"/>
        <color theme="1"/>
        <name val="Calibri"/>
        <scheme val="minor"/>
      </font>
      <numFmt numFmtId="164" formatCode="&quot;$&quot;#,##0.00"/>
    </dxf>
    <dxf>
      <font>
        <strike val="0"/>
        <outline val="0"/>
        <shadow val="0"/>
        <u val="none"/>
        <vertAlign val="baseline"/>
        <sz val="12"/>
        <color theme="1"/>
        <name val="Calibri"/>
        <scheme val="minor"/>
      </font>
      <numFmt numFmtId="4" formatCode="#,##0.00"/>
      <protection locked="0" hidden="0"/>
    </dxf>
    <dxf>
      <font>
        <b val="0"/>
        <i val="0"/>
        <strike val="0"/>
        <condense val="0"/>
        <extend val="0"/>
        <outline val="0"/>
        <shadow val="0"/>
        <u val="none"/>
        <vertAlign val="baseline"/>
        <sz val="12"/>
        <color theme="1"/>
        <name val="Calibri"/>
        <scheme val="minor"/>
      </font>
      <numFmt numFmtId="164" formatCode="&quot;$&quot;#,##0.00"/>
    </dxf>
    <dxf>
      <font>
        <strike val="0"/>
        <outline val="0"/>
        <shadow val="0"/>
        <u val="none"/>
        <vertAlign val="baseline"/>
        <sz val="12"/>
        <color theme="1"/>
        <name val="Calibri"/>
        <scheme val="minor"/>
      </font>
      <numFmt numFmtId="4" formatCode="#,##0.00"/>
      <protection locked="0" hidden="0"/>
    </dxf>
    <dxf>
      <font>
        <b val="0"/>
        <i val="0"/>
        <strike val="0"/>
        <condense val="0"/>
        <extend val="0"/>
        <outline val="0"/>
        <shadow val="0"/>
        <u val="none"/>
        <vertAlign val="baseline"/>
        <sz val="12"/>
        <color theme="1"/>
        <name val="Calibri"/>
        <scheme val="minor"/>
      </font>
    </dxf>
    <dxf>
      <font>
        <strike val="0"/>
        <outline val="0"/>
        <shadow val="0"/>
        <u val="none"/>
        <vertAlign val="baseline"/>
        <sz val="12"/>
        <color theme="1"/>
        <name val="Calibri"/>
        <scheme val="minor"/>
      </font>
      <alignment horizontal="left" vertical="bottom" textRotation="0" wrapText="0" relativeIndent="1" justifyLastLine="0" shrinkToFit="0" readingOrder="0"/>
    </dxf>
    <dxf>
      <alignment horizontal="left" vertical="bottom" textRotation="0" wrapText="1" indent="0" justifyLastLine="0" shrinkToFit="0" readingOrder="0"/>
    </dxf>
  </dxfs>
  <tableStyles count="0" defaultTableStyle="TableStyleMedium2" defaultPivotStyle="PivotStyleLight16"/>
  <colors>
    <mruColors>
      <color rgb="FF0038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47625</xdr:colOff>
      <xdr:row>29</xdr:row>
      <xdr:rowOff>35719</xdr:rowOff>
    </xdr:from>
    <xdr:ext cx="13358812" cy="728076"/>
    <xdr:sp macro="" textlink="">
      <xdr:nvSpPr>
        <xdr:cNvPr id="3" name="TextBox 2" descr="I certify that I am authorized to request funds, and that all services rendered, materials purchased, and expenditures reported are as shown in the attached reimbursement forms.  I certify that the expenditures reported have been incurred, are not being reimbursed from another source, and were used exclusively for this project.  All original documentation is retained by the grantee in the form of invoices, proof of payment, and signed time records.  Copies of these supporting documents are attached as required by State grant management policies." title="Invoice Certification"/>
        <xdr:cNvSpPr txBox="1"/>
      </xdr:nvSpPr>
      <xdr:spPr>
        <a:xfrm>
          <a:off x="47625" y="7215188"/>
          <a:ext cx="13358812" cy="728076"/>
        </a:xfrm>
        <a:prstGeom prst="rect">
          <a:avLst/>
        </a:prstGeom>
        <a:solidFill>
          <a:schemeClr val="accent4">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t>I certify that I am authorized to request funds, and that all services rendered, materials purchased, and expenditures reported are as shown in the attached reimbursement forms.  I certify that the expenditures reported have been incurred, are not being reimbursed from another source, and were used exclusively for this project.  All original documentation is retained by the grantee in the form of invoices, proof of payment, and signed time records.  Copies of these supporting documents are attached as required by State grant management policies.</a:t>
          </a:r>
        </a:p>
      </xdr:txBody>
    </xdr:sp>
    <xdr:clientData/>
  </xdr:oneCellAnchor>
</xdr:wsDr>
</file>

<file path=xl/tables/table1.xml><?xml version="1.0" encoding="utf-8"?>
<table xmlns="http://schemas.openxmlformats.org/spreadsheetml/2006/main" id="9" name="TotalGrantExpenses" displayName="TotalGrantExpenses" ref="A18:F28" totalsRowCount="1" headerRowDxfId="97">
  <autoFilter ref="A18:F27"/>
  <tableColumns count="6">
    <tableColumn id="1" name="Budget Category" totalsRowLabel="Total" dataDxfId="96" totalsRowDxfId="95"/>
    <tableColumn id="2" name="Approved Budget" totalsRowFunction="sum" dataDxfId="94" totalsRowDxfId="93"/>
    <tableColumn id="3" name="Total Costs on Last Request" totalsRowFunction="sum" dataDxfId="92" totalsRowDxfId="91"/>
    <tableColumn id="5" name="Current Invoice" totalsRowFunction="sum" dataDxfId="90" totalsRowDxfId="89"/>
    <tableColumn id="6" name="Total Costs (includes Current Request)" totalsRowFunction="sum" dataDxfId="88" totalsRowDxfId="87">
      <calculatedColumnFormula>SUM(C19+D19)</calculatedColumnFormula>
    </tableColumn>
    <tableColumn id="7" name="Ending Balance" totalsRowFunction="sum" dataDxfId="86" totalsRowDxfId="85">
      <calculatedColumnFormula>SUM(B19-E19)</calculatedColumnFormula>
    </tableColumn>
  </tableColumns>
  <tableStyleInfo name="TableStyleMedium6" showFirstColumn="0" showLastColumn="0" showRowStripes="1" showColumnStripes="0"/>
  <extLst>
    <ext xmlns:x14="http://schemas.microsoft.com/office/spreadsheetml/2009/9/main" uri="{504A1905-F514-4f6f-8877-14C23A59335A}">
      <x14:table altText="Grant Expenses" altTextSummary="This table reflects the current budget, expenses submitted thus far, the current invoice, total invoiced, as well as the balance of the budget categories."/>
    </ext>
  </extLst>
</table>
</file>

<file path=xl/tables/table10.xml><?xml version="1.0" encoding="utf-8"?>
<table xmlns="http://schemas.openxmlformats.org/spreadsheetml/2006/main" id="8" name="Indirect" displayName="Indirect" ref="A2:F7" totalsRowCount="1">
  <autoFilter ref="A2:F6"/>
  <tableColumns count="6">
    <tableColumn id="1" name="Date Range" totalsRowLabel="Total" dataDxfId="6"/>
    <tableColumn id="2" name="Rate (%)"/>
    <tableColumn id="3" name="Description/Categories Included"/>
    <tableColumn id="4" name="Total Cost" totalsRowFunction="sum" dataDxfId="5" totalsRowDxfId="4"/>
    <tableColumn id="5" name="Grant" totalsRowFunction="sum" dataDxfId="3" totalsRowDxfId="2"/>
    <tableColumn id="6" name="Match" totalsRowFunction="sum" dataDxfId="1" totalsRowDxfId="0"/>
  </tableColumns>
  <tableStyleInfo name="TableStyleMedium4" showFirstColumn="0" showLastColumn="0" showRowStripes="1" showColumnStripes="0"/>
  <extLst>
    <ext xmlns:x14="http://schemas.microsoft.com/office/spreadsheetml/2009/9/main" uri="{504A1905-F514-4f6f-8877-14C23A59335A}">
      <x14:table altText="Indirect Costs" altTextSummary="Enter the Indirect Costs for your project.  Include the rate, and categories included in the calcuation."/>
    </ext>
  </extLst>
</table>
</file>

<file path=xl/tables/table2.xml><?xml version="1.0" encoding="utf-8"?>
<table xmlns="http://schemas.openxmlformats.org/spreadsheetml/2006/main" id="10" name="Table10" displayName="Table10" ref="H18:M28" totalsRowCount="1" headerRowDxfId="84" dataDxfId="83" totalsRowDxfId="82">
  <autoFilter ref="H18:M27"/>
  <tableColumns count="6">
    <tableColumn id="5" name="Budget Category" totalsRowLabel="Total" dataDxfId="81" totalsRowDxfId="80"/>
    <tableColumn id="4" name="Match Budget" totalsRowFunction="sum" dataDxfId="79" totalsRowDxfId="78"/>
    <tableColumn id="1" name="Match Previously Submitted" totalsRowFunction="sum" dataDxfId="77" totalsRowDxfId="76"/>
    <tableColumn id="2" name="Match Current Invoice" totalsRowFunction="sum" dataDxfId="75" totalsRowDxfId="74"/>
    <tableColumn id="3" name="Total Match Submitted" totalsRowFunction="sum" dataDxfId="73" totalsRowDxfId="72">
      <calculatedColumnFormula>SUM(J19+K19)</calculatedColumnFormula>
    </tableColumn>
    <tableColumn id="6" name="Balance" totalsRowFunction="sum" dataDxfId="71" totalsRowDxfId="70">
      <calculatedColumnFormula>SUM(I19-L19)</calculatedColumnFormula>
    </tableColumn>
  </tableColumns>
  <tableStyleInfo name="TableStyleMedium2" showFirstColumn="0" showLastColumn="0" showRowStripes="1" showColumnStripes="0"/>
  <extLst>
    <ext xmlns:x14="http://schemas.microsoft.com/office/spreadsheetml/2009/9/main" uri="{504A1905-F514-4f6f-8877-14C23A59335A}">
      <x14:table altText="Match Expenses" altTextSummary="This table shows the match previously submitted, the current invoice, and the total match submitted for the project."/>
    </ext>
  </extLst>
</table>
</file>

<file path=xl/tables/table3.xml><?xml version="1.0" encoding="utf-8"?>
<table xmlns="http://schemas.openxmlformats.org/spreadsheetml/2006/main" id="2" name="SalaryTable" displayName="SalaryTable" ref="A2:M30" totalsRowCount="1" headerRowCellStyle="Normal" dataCellStyle="Normal" totalsRowCellStyle="Normal">
  <autoFilter ref="A2:M29"/>
  <tableColumns count="13">
    <tableColumn id="1" name="Date/Date Range" totalsRowLabel="Totals" dataCellStyle="Normal"/>
    <tableColumn id="2" name="Name" dataCellStyle="Normal"/>
    <tableColumn id="14" name="Brief Description of Task Completed" totalsRowDxfId="69"/>
    <tableColumn id="3" name="Hours" totalsRowFunction="custom" dataCellStyle="Normal">
      <totalsRowFormula>SUM(D3:D29)</totalsRowFormula>
    </tableColumn>
    <tableColumn id="4" name="Hourly Rate" dataDxfId="68" dataCellStyle="Normal"/>
    <tableColumn id="5" name="Hourly Total" totalsRowFunction="custom" dataDxfId="67" totalsRowDxfId="66" dataCellStyle="Normal">
      <calculatedColumnFormula>SUM(D3*E3)</calculatedColumnFormula>
      <totalsRowFormula>SUM(F3:F29)</totalsRowFormula>
    </tableColumn>
    <tableColumn id="6" name="Fringe* _x000a_$ / hr" dataDxfId="65" totalsRowDxfId="64" dataCellStyle="Normal"/>
    <tableColumn id="7" name="Fringe Total" totalsRowFunction="custom" dataDxfId="63" totalsRowDxfId="62" dataCellStyle="Normal">
      <calculatedColumnFormula>SUM(G3*D3)</calculatedColumnFormula>
      <totalsRowFormula>SUM(H3:H29)</totalsRowFormula>
    </tableColumn>
    <tableColumn id="8" name="Total Salary**" totalsRowFunction="custom" dataDxfId="61" totalsRowDxfId="60" dataCellStyle="Normal">
      <calculatedColumnFormula>SUM(F3+H3)</calculatedColumnFormula>
      <totalsRowFormula>SUM(I3:I29)</totalsRowFormula>
    </tableColumn>
    <tableColumn id="10" name="Grant Salary" totalsRowFunction="custom" dataDxfId="59" totalsRowDxfId="58" dataCellStyle="Normal">
      <totalsRowFormula>SUM(J3:J29)</totalsRowFormula>
    </tableColumn>
    <tableColumn id="11" name="Match Salary" totalsRowFunction="custom" dataDxfId="57" totalsRowDxfId="56" dataCellStyle="Normal">
      <totalsRowFormula>SUM(K3:K29)</totalsRowFormula>
    </tableColumn>
    <tableColumn id="12" name="Grant Fringe" totalsRowFunction="custom" dataDxfId="55" totalsRowDxfId="54" dataCellStyle="Normal">
      <totalsRowFormula>SUM(L3:L29)</totalsRowFormula>
    </tableColumn>
    <tableColumn id="13" name="Match Fringe" totalsRowFunction="custom" dataDxfId="53" totalsRowDxfId="52" dataCellStyle="Normal">
      <totalsRowFormula>SUM(M3:M29)</totalsRowFormula>
    </tableColumn>
  </tableColumns>
  <tableStyleInfo name="TableStyleMedium4" showFirstColumn="0" showLastColumn="0" showRowStripes="1" showColumnStripes="0"/>
  <extLst>
    <ext xmlns:x14="http://schemas.microsoft.com/office/spreadsheetml/2009/9/main" uri="{504A1905-F514-4f6f-8877-14C23A59335A}">
      <x14:table altText="SalaryTable" altTextSummary="Enter the Information for each staff member and volunteer that contributed to the project during this reporting period."/>
    </ext>
  </extLst>
</table>
</file>

<file path=xl/tables/table4.xml><?xml version="1.0" encoding="utf-8"?>
<table xmlns="http://schemas.openxmlformats.org/spreadsheetml/2006/main" id="3" name="Travel_Expenses" displayName="Travel_Expenses" ref="A2:I17" totalsRowCount="1">
  <autoFilter ref="A2:I16"/>
  <tableColumns count="9">
    <tableColumn id="1" name="Date" totalsRowLabel="Total" dataDxfId="51"/>
    <tableColumn id="2" name="Description"/>
    <tableColumn id="3" name="Location"/>
    <tableColumn id="4" name="Miles/Rate"/>
    <tableColumn id="10" name="Meals/Sustenance"/>
    <tableColumn id="5" name="Total Cost of Trip" totalsRowFunction="sum" dataDxfId="50" totalsRowDxfId="49"/>
    <tableColumn id="6" name="Grant" totalsRowFunction="sum" dataDxfId="48" totalsRowDxfId="47"/>
    <tableColumn id="7" name="Match" totalsRowFunction="sum" dataDxfId="46" totalsRowDxfId="45"/>
    <tableColumn id="8" name="Documentation Attached"/>
  </tableColumns>
  <tableStyleInfo name="TableStyleMedium4" showFirstColumn="0" showLastColumn="0" showRowStripes="1" showColumnStripes="0"/>
  <extLst>
    <ext xmlns:x14="http://schemas.microsoft.com/office/spreadsheetml/2009/9/main" uri="{504A1905-F514-4f6f-8877-14C23A59335A}">
      <x14:table altText="Travel Costs" altTextSummary="enter all grant and match travel costs for your coastal program project."/>
    </ext>
  </extLst>
</table>
</file>

<file path=xl/tables/table5.xml><?xml version="1.0" encoding="utf-8"?>
<table xmlns="http://schemas.openxmlformats.org/spreadsheetml/2006/main" id="4" name="Equipment" displayName="Equipment" ref="A2:I12" totalsRowCount="1">
  <autoFilter ref="A2:I11"/>
  <tableColumns count="9">
    <tableColumn id="1" name="Invoice Date" totalsRowLabel="Total" dataDxfId="44"/>
    <tableColumn id="2" name="Equipment Type"/>
    <tableColumn id="3" name="Vendor"/>
    <tableColumn id="4" name="Rental Rate" totalsRowDxfId="43"/>
    <tableColumn id="9" name="Rental Cost" totalsRowFunction="sum" dataDxfId="42" totalsRowDxfId="41"/>
    <tableColumn id="5" name="Purchase Cost" totalsRowFunction="sum" dataDxfId="40" totalsRowDxfId="39"/>
    <tableColumn id="6" name="Grant" totalsRowFunction="sum" dataDxfId="38" totalsRowDxfId="37"/>
    <tableColumn id="7" name="Match" totalsRowFunction="sum" dataDxfId="36" totalsRowDxfId="35"/>
    <tableColumn id="8" name="Receipt Attached"/>
  </tableColumns>
  <tableStyleInfo name="TableStyleMedium4" showFirstColumn="0" showLastColumn="0" showRowStripes="1" showColumnStripes="0"/>
  <extLst>
    <ext xmlns:x14="http://schemas.microsoft.com/office/spreadsheetml/2009/9/main" uri="{504A1905-F514-4f6f-8877-14C23A59335A}">
      <x14:table altText="Equipment Costs" altTextSummary="Enter all grant and match equipment costs for your coastal program project.  Put into the Rental or Purchased columns.  Table will USUALLY be left blank."/>
    </ext>
  </extLst>
</table>
</file>

<file path=xl/tables/table6.xml><?xml version="1.0" encoding="utf-8"?>
<table xmlns="http://schemas.openxmlformats.org/spreadsheetml/2006/main" id="1" name="Supplies" displayName="Supplies" ref="A2:G12" totalsRowCount="1">
  <autoFilter ref="A2:G11"/>
  <tableColumns count="7">
    <tableColumn id="1" name="Invoice/Receipt Date" totalsRowLabel="Total"/>
    <tableColumn id="2" name="Vendor"/>
    <tableColumn id="3" name="Description"/>
    <tableColumn id="4" name="Total Cost" totalsRowFunction="sum" dataDxfId="34" totalsRowDxfId="33"/>
    <tableColumn id="5" name="Grant" totalsRowFunction="sum" dataDxfId="32" totalsRowDxfId="31"/>
    <tableColumn id="6" name="Match" totalsRowFunction="sum" dataDxfId="30" totalsRowDxfId="29"/>
    <tableColumn id="7" name="Receipt Attached" dataDxfId="28"/>
  </tableColumns>
  <tableStyleInfo name="TableStyleMedium4" showFirstColumn="0" showLastColumn="0" showRowStripes="1" showColumnStripes="0"/>
  <extLst>
    <ext xmlns:x14="http://schemas.microsoft.com/office/spreadsheetml/2009/9/main" uri="{504A1905-F514-4f6f-8877-14C23A59335A}">
      <x14:table altText="Supplies" altTextSummary="Enter all grant and match supply costs for your coastal program project."/>
    </ext>
  </extLst>
</table>
</file>

<file path=xl/tables/table7.xml><?xml version="1.0" encoding="utf-8"?>
<table xmlns="http://schemas.openxmlformats.org/spreadsheetml/2006/main" id="5" name="Subcontract" displayName="Subcontract" ref="A2:H13" totalsRowCount="1">
  <autoFilter ref="A2:H12"/>
  <tableColumns count="8">
    <tableColumn id="1" name="Invoice Date" totalsRowLabel="Total" dataDxfId="27"/>
    <tableColumn id="8" name="Invoice Number"/>
    <tableColumn id="2" name="Vendor"/>
    <tableColumn id="3" name="Description/Tasks Completed"/>
    <tableColumn id="4" name="Total Cost" totalsRowFunction="sum" dataDxfId="26" totalsRowDxfId="25"/>
    <tableColumn id="5" name="Grant" totalsRowFunction="sum" dataDxfId="24" totalsRowDxfId="23"/>
    <tableColumn id="6" name="Match" totalsRowFunction="sum" dataDxfId="22" totalsRowDxfId="21"/>
    <tableColumn id="7" name="Invoice Attached"/>
  </tableColumns>
  <tableStyleInfo name="TableStyleMedium4" showFirstColumn="0" showLastColumn="0" showRowStripes="1" showColumnStripes="0"/>
  <extLst>
    <ext xmlns:x14="http://schemas.microsoft.com/office/spreadsheetml/2009/9/main" uri="{504A1905-F514-4f6f-8877-14C23A59335A}">
      <x14:table altText="Sub-Contract Costs" altTextSummary="Enter all grant and match subcontract costs for your coastal program project.  Include the vendor, invoice, number, and a brief description of the activities if not included on the invoice."/>
    </ext>
  </extLst>
</table>
</file>

<file path=xl/tables/table8.xml><?xml version="1.0" encoding="utf-8"?>
<table xmlns="http://schemas.openxmlformats.org/spreadsheetml/2006/main" id="6" name="Construction" displayName="Construction" ref="A2:F11" totalsRowCount="1">
  <autoFilter ref="A2:F10"/>
  <tableColumns count="6">
    <tableColumn id="1" name="Date" totalsRowLabel="Total" dataDxfId="20"/>
    <tableColumn id="2" name="Description"/>
    <tableColumn id="3" name="Total Cost" totalsRowFunction="sum" dataDxfId="19" totalsRowDxfId="18"/>
    <tableColumn id="4" name="Grant" totalsRowFunction="sum" dataDxfId="17" totalsRowDxfId="16"/>
    <tableColumn id="5" name="Match" totalsRowFunction="sum" dataDxfId="15" totalsRowDxfId="14"/>
    <tableColumn id="6" name="Documention Attached"/>
  </tableColumns>
  <tableStyleInfo name="TableStyleMedium4" showFirstColumn="0" showLastColumn="0" showRowStripes="1" showColumnStripes="0"/>
  <extLst>
    <ext xmlns:x14="http://schemas.microsoft.com/office/spreadsheetml/2009/9/main" uri="{504A1905-F514-4f6f-8877-14C23A59335A}">
      <x14:table altText="Construction Costs" altTextSummary="Enter all grant and match construction costs for your coastal program project.  Table will USUALLY be left blank."/>
    </ext>
  </extLst>
</table>
</file>

<file path=xl/tables/table9.xml><?xml version="1.0" encoding="utf-8"?>
<table xmlns="http://schemas.openxmlformats.org/spreadsheetml/2006/main" id="7" name="Other" displayName="Other" ref="A2:G10" totalsRowCount="1">
  <autoFilter ref="A2:G9"/>
  <tableColumns count="7">
    <tableColumn id="1" name="Date" totalsRowLabel="Total" dataDxfId="13"/>
    <tableColumn id="2" name="Vendor"/>
    <tableColumn id="3" name="Description"/>
    <tableColumn id="4" name="Total Cost" totalsRowFunction="sum" dataDxfId="12" totalsRowDxfId="11"/>
    <tableColumn id="5" name="Grant" totalsRowFunction="sum" dataDxfId="10" totalsRowDxfId="9"/>
    <tableColumn id="6" name="Match" totalsRowFunction="sum" dataDxfId="8" totalsRowDxfId="7"/>
    <tableColumn id="7" name="Supporting Documentation Attached (please describe)"/>
  </tableColumns>
  <tableStyleInfo name="TableStyleMedium4" showFirstColumn="0" showLastColumn="0" showRowStripes="1" showColumnStripes="0"/>
  <extLst>
    <ext xmlns:x14="http://schemas.microsoft.com/office/spreadsheetml/2009/9/main" uri="{504A1905-F514-4f6f-8877-14C23A59335A}">
      <x14:table altText="Other Costs" altTextSummary="Enter all grant and match &quot;Other&quot; costs for your coastal program project.  See your grant agreement and funding guidance for more information about eligible 'other' cost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lscp.dnr@state.mn.us"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vmlDrawing" Target="../drawings/vmlDrawing6.v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7.v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tabSelected="1" topLeftCell="A13" zoomScale="80" zoomScaleNormal="80" workbookViewId="0">
      <selection activeCell="B32" sqref="B32"/>
    </sheetView>
  </sheetViews>
  <sheetFormatPr defaultRowHeight="15" x14ac:dyDescent="0.25"/>
  <cols>
    <col min="1" max="1" width="26" customWidth="1"/>
    <col min="2" max="2" width="17.28515625" customWidth="1"/>
    <col min="3" max="3" width="15.5703125" customWidth="1"/>
    <col min="4" max="4" width="14.5703125" customWidth="1"/>
    <col min="5" max="5" width="13.140625" customWidth="1"/>
    <col min="6" max="6" width="17.7109375" customWidth="1"/>
    <col min="8" max="8" width="17.7109375" customWidth="1"/>
    <col min="9" max="9" width="15" customWidth="1"/>
    <col min="10" max="10" width="13.7109375" customWidth="1"/>
    <col min="11" max="11" width="14" customWidth="1"/>
    <col min="12" max="12" width="15.28515625" customWidth="1"/>
    <col min="13" max="13" width="13.5703125" customWidth="1"/>
  </cols>
  <sheetData>
    <row r="1" spans="1:13" ht="20.25" thickBot="1" x14ac:dyDescent="0.35">
      <c r="A1" s="7" t="s">
        <v>50</v>
      </c>
      <c r="B1" s="7"/>
      <c r="C1" s="7"/>
      <c r="D1" s="7"/>
      <c r="E1" s="7"/>
      <c r="F1" s="7"/>
      <c r="G1" s="7"/>
      <c r="H1" s="7"/>
      <c r="I1" s="7"/>
      <c r="J1" s="7"/>
      <c r="K1" s="7"/>
      <c r="L1" s="7"/>
      <c r="M1" s="7"/>
    </row>
    <row r="2" spans="1:13" s="3" customFormat="1" ht="15.75" thickTop="1" x14ac:dyDescent="0.25">
      <c r="A2" s="3" t="s">
        <v>108</v>
      </c>
    </row>
    <row r="3" spans="1:13" x14ac:dyDescent="0.25">
      <c r="A3" t="s">
        <v>51</v>
      </c>
    </row>
    <row r="4" spans="1:13" ht="15.75" x14ac:dyDescent="0.25">
      <c r="H4" s="20"/>
      <c r="I4" s="3"/>
      <c r="K4" s="41" t="s">
        <v>33</v>
      </c>
      <c r="L4" s="31"/>
    </row>
    <row r="5" spans="1:13" ht="15.75" x14ac:dyDescent="0.25">
      <c r="A5" s="20" t="s">
        <v>52</v>
      </c>
      <c r="B5" s="31"/>
      <c r="C5" s="18"/>
      <c r="D5" s="18"/>
      <c r="E5" s="18"/>
      <c r="F5" s="18"/>
      <c r="G5" s="18"/>
      <c r="H5" s="20"/>
      <c r="I5" s="3"/>
      <c r="J5" s="18"/>
      <c r="K5" s="41" t="s">
        <v>25</v>
      </c>
      <c r="L5" s="36"/>
    </row>
    <row r="6" spans="1:13" s="3" customFormat="1" ht="15.75" x14ac:dyDescent="0.25">
      <c r="A6" s="20" t="s">
        <v>78</v>
      </c>
      <c r="B6" s="32"/>
      <c r="C6" s="18"/>
      <c r="D6" s="18"/>
      <c r="E6" s="18"/>
      <c r="F6" s="18"/>
      <c r="G6" s="18"/>
      <c r="H6" s="20"/>
      <c r="J6" s="18"/>
      <c r="K6" s="41" t="s">
        <v>104</v>
      </c>
      <c r="L6" s="39">
        <f>TotalGrantExpenses[[#Totals],[Current Invoice]]</f>
        <v>0</v>
      </c>
    </row>
    <row r="7" spans="1:13" ht="15.75" x14ac:dyDescent="0.25">
      <c r="A7" s="20" t="s">
        <v>16</v>
      </c>
      <c r="B7" s="32"/>
      <c r="C7" s="22" t="s">
        <v>53</v>
      </c>
      <c r="D7" s="31"/>
      <c r="E7" s="18"/>
      <c r="F7" s="18"/>
      <c r="G7" s="18"/>
      <c r="H7" s="20"/>
      <c r="I7" s="18"/>
      <c r="J7" s="18"/>
    </row>
    <row r="8" spans="1:13" ht="15.75" x14ac:dyDescent="0.25">
      <c r="A8" s="20" t="s">
        <v>49</v>
      </c>
      <c r="B8" s="32"/>
      <c r="C8" s="18"/>
      <c r="D8" s="18"/>
      <c r="E8" s="18"/>
      <c r="F8" s="18"/>
      <c r="G8" s="18"/>
      <c r="H8" s="23"/>
      <c r="I8" s="42" t="s">
        <v>56</v>
      </c>
      <c r="J8" s="35" t="s">
        <v>76</v>
      </c>
      <c r="K8" s="24" t="s">
        <v>75</v>
      </c>
      <c r="L8" s="35" t="s">
        <v>77</v>
      </c>
    </row>
    <row r="9" spans="1:13" ht="15.75" x14ac:dyDescent="0.25">
      <c r="A9" s="20" t="s">
        <v>54</v>
      </c>
      <c r="B9" s="32"/>
      <c r="C9" s="22" t="s">
        <v>55</v>
      </c>
      <c r="D9" s="31"/>
      <c r="E9" s="18"/>
      <c r="F9" s="18"/>
      <c r="G9" s="18"/>
      <c r="H9" s="3"/>
      <c r="I9" s="3"/>
      <c r="J9" s="3"/>
    </row>
    <row r="10" spans="1:13" s="3" customFormat="1" ht="15.75" x14ac:dyDescent="0.25">
      <c r="A10" s="20"/>
      <c r="B10" s="25"/>
      <c r="C10" s="22"/>
      <c r="D10" s="18"/>
      <c r="E10" s="18"/>
      <c r="F10" s="18"/>
      <c r="G10" s="18"/>
      <c r="H10" s="26"/>
      <c r="I10" s="24"/>
      <c r="J10" s="26"/>
    </row>
    <row r="11" spans="1:13" ht="15.75" x14ac:dyDescent="0.25">
      <c r="A11" s="20" t="s">
        <v>74</v>
      </c>
      <c r="B11" s="38"/>
      <c r="C11" s="18"/>
      <c r="D11" s="18"/>
      <c r="E11" s="18"/>
      <c r="F11" s="18"/>
      <c r="G11" s="18"/>
      <c r="H11" s="18"/>
      <c r="I11" s="18"/>
      <c r="J11" s="18"/>
    </row>
    <row r="12" spans="1:13" s="3" customFormat="1" ht="15.75" x14ac:dyDescent="0.25">
      <c r="A12" s="20"/>
      <c r="B12" s="26"/>
      <c r="C12" s="18"/>
      <c r="D12" s="18"/>
      <c r="E12" s="18"/>
      <c r="F12" s="18"/>
      <c r="G12" s="18"/>
      <c r="H12" s="18"/>
      <c r="I12" s="18"/>
      <c r="J12" s="18"/>
    </row>
    <row r="13" spans="1:13" s="3" customFormat="1" ht="15.75" x14ac:dyDescent="0.25">
      <c r="A13" s="20" t="s">
        <v>80</v>
      </c>
      <c r="B13" s="31" t="s">
        <v>81</v>
      </c>
      <c r="C13" s="21"/>
      <c r="D13" s="31" t="s">
        <v>82</v>
      </c>
      <c r="E13" s="31" t="s">
        <v>83</v>
      </c>
      <c r="F13" s="21"/>
      <c r="G13" s="18"/>
      <c r="J13" s="18"/>
      <c r="L13" s="27" t="s">
        <v>89</v>
      </c>
      <c r="M13" s="40"/>
    </row>
    <row r="14" spans="1:13" s="3" customFormat="1" x14ac:dyDescent="0.25">
      <c r="A14" s="9"/>
      <c r="B14" s="13"/>
    </row>
    <row r="15" spans="1:13" x14ac:dyDescent="0.25">
      <c r="A15" s="10" t="s">
        <v>57</v>
      </c>
    </row>
    <row r="17" spans="1:13" ht="18" thickBot="1" x14ac:dyDescent="0.35">
      <c r="A17" s="6" t="s">
        <v>72</v>
      </c>
      <c r="B17" s="6"/>
      <c r="C17" s="6"/>
      <c r="D17" s="6"/>
      <c r="E17" s="6"/>
      <c r="F17" s="6"/>
      <c r="H17" s="6" t="s">
        <v>73</v>
      </c>
      <c r="I17" s="6"/>
      <c r="J17" s="6"/>
      <c r="K17" s="6"/>
      <c r="L17" s="15"/>
      <c r="M17" s="6"/>
    </row>
    <row r="18" spans="1:13" s="11" customFormat="1" ht="60.75" thickTop="1" x14ac:dyDescent="0.25">
      <c r="A18" s="30" t="s">
        <v>58</v>
      </c>
      <c r="B18" s="30" t="s">
        <v>91</v>
      </c>
      <c r="C18" s="30" t="s">
        <v>92</v>
      </c>
      <c r="D18" s="30" t="s">
        <v>59</v>
      </c>
      <c r="E18" s="30" t="s">
        <v>107</v>
      </c>
      <c r="F18" s="30" t="s">
        <v>71</v>
      </c>
      <c r="G18" s="12"/>
      <c r="H18" s="30" t="s">
        <v>58</v>
      </c>
      <c r="I18" s="30" t="s">
        <v>88</v>
      </c>
      <c r="J18" s="30" t="s">
        <v>61</v>
      </c>
      <c r="K18" s="30" t="s">
        <v>106</v>
      </c>
      <c r="L18" s="30" t="s">
        <v>60</v>
      </c>
      <c r="M18" s="30" t="s">
        <v>105</v>
      </c>
    </row>
    <row r="19" spans="1:13" s="18" customFormat="1" ht="21.95" customHeight="1" x14ac:dyDescent="0.25">
      <c r="A19" s="16" t="s">
        <v>62</v>
      </c>
      <c r="B19" s="33"/>
      <c r="C19" s="33"/>
      <c r="D19" s="17">
        <f>SalaryTable[[#Totals],[Grant Salary]]</f>
        <v>0</v>
      </c>
      <c r="E19" s="17">
        <f t="shared" ref="E19:E27" si="0">SUM(C19+D19)</f>
        <v>0</v>
      </c>
      <c r="F19" s="17">
        <f t="shared" ref="F19:F27" si="1">SUM(B19-E19)</f>
        <v>0</v>
      </c>
      <c r="G19" s="17"/>
      <c r="H19" s="16" t="s">
        <v>62</v>
      </c>
      <c r="I19" s="33"/>
      <c r="J19" s="33"/>
      <c r="K19" s="17">
        <f>SalaryTable[[#Totals],[Match Salary]]</f>
        <v>0</v>
      </c>
      <c r="L19" s="17">
        <f t="shared" ref="L19:L27" si="2">SUM(J19+K19)</f>
        <v>0</v>
      </c>
      <c r="M19" s="17">
        <f t="shared" ref="M19:M27" si="3">SUM(I19-L19)</f>
        <v>0</v>
      </c>
    </row>
    <row r="20" spans="1:13" s="18" customFormat="1" ht="21.95" customHeight="1" x14ac:dyDescent="0.25">
      <c r="A20" s="16" t="s">
        <v>63</v>
      </c>
      <c r="B20" s="33"/>
      <c r="C20" s="33"/>
      <c r="D20" s="17">
        <f>SalaryTable[[#Totals],[Grant Fringe]]</f>
        <v>0</v>
      </c>
      <c r="E20" s="17">
        <f t="shared" si="0"/>
        <v>0</v>
      </c>
      <c r="F20" s="17">
        <f t="shared" si="1"/>
        <v>0</v>
      </c>
      <c r="G20" s="17"/>
      <c r="H20" s="16" t="s">
        <v>63</v>
      </c>
      <c r="I20" s="33"/>
      <c r="J20" s="33"/>
      <c r="K20" s="17">
        <f>SalaryTable[[#Totals],[Match Fringe]]</f>
        <v>0</v>
      </c>
      <c r="L20" s="17">
        <f t="shared" si="2"/>
        <v>0</v>
      </c>
      <c r="M20" s="17">
        <f t="shared" si="3"/>
        <v>0</v>
      </c>
    </row>
    <row r="21" spans="1:13" s="18" customFormat="1" ht="21.95" customHeight="1" x14ac:dyDescent="0.25">
      <c r="A21" s="16" t="s">
        <v>64</v>
      </c>
      <c r="B21" s="33"/>
      <c r="C21" s="33"/>
      <c r="D21" s="17">
        <f>Travel_Expenses[[#Totals],[Grant]]</f>
        <v>0</v>
      </c>
      <c r="E21" s="17">
        <f t="shared" si="0"/>
        <v>0</v>
      </c>
      <c r="F21" s="17">
        <f t="shared" si="1"/>
        <v>0</v>
      </c>
      <c r="G21" s="17"/>
      <c r="H21" s="16" t="s">
        <v>64</v>
      </c>
      <c r="I21" s="33"/>
      <c r="J21" s="33"/>
      <c r="K21" s="17">
        <f>Travel_Expenses[[#Totals],[Match]]</f>
        <v>0</v>
      </c>
      <c r="L21" s="17">
        <f t="shared" si="2"/>
        <v>0</v>
      </c>
      <c r="M21" s="17">
        <f t="shared" si="3"/>
        <v>0</v>
      </c>
    </row>
    <row r="22" spans="1:13" s="18" customFormat="1" ht="21.95" customHeight="1" x14ac:dyDescent="0.25">
      <c r="A22" s="16" t="s">
        <v>65</v>
      </c>
      <c r="B22" s="33"/>
      <c r="C22" s="33"/>
      <c r="D22" s="17">
        <f>Equipment[[#Totals],[Grant]]</f>
        <v>0</v>
      </c>
      <c r="E22" s="17">
        <f t="shared" si="0"/>
        <v>0</v>
      </c>
      <c r="F22" s="17">
        <f t="shared" si="1"/>
        <v>0</v>
      </c>
      <c r="G22" s="17"/>
      <c r="H22" s="16" t="s">
        <v>65</v>
      </c>
      <c r="I22" s="33"/>
      <c r="J22" s="33"/>
      <c r="K22" s="17">
        <f>Equipment[[#Totals],[Match]]</f>
        <v>0</v>
      </c>
      <c r="L22" s="17">
        <f t="shared" si="2"/>
        <v>0</v>
      </c>
      <c r="M22" s="17">
        <f t="shared" si="3"/>
        <v>0</v>
      </c>
    </row>
    <row r="23" spans="1:13" s="18" customFormat="1" ht="21.95" customHeight="1" x14ac:dyDescent="0.25">
      <c r="A23" s="16" t="s">
        <v>66</v>
      </c>
      <c r="B23" s="33"/>
      <c r="C23" s="33"/>
      <c r="D23" s="17">
        <f>Supplies[[#Totals],[Grant]]</f>
        <v>0</v>
      </c>
      <c r="E23" s="17">
        <f t="shared" si="0"/>
        <v>0</v>
      </c>
      <c r="F23" s="17">
        <f t="shared" si="1"/>
        <v>0</v>
      </c>
      <c r="G23" s="17"/>
      <c r="H23" s="16" t="s">
        <v>66</v>
      </c>
      <c r="I23" s="33"/>
      <c r="J23" s="33"/>
      <c r="K23" s="17">
        <f>Supplies[[#Totals],[Match]]</f>
        <v>0</v>
      </c>
      <c r="L23" s="17">
        <f t="shared" si="2"/>
        <v>0</v>
      </c>
      <c r="M23" s="17">
        <f t="shared" si="3"/>
        <v>0</v>
      </c>
    </row>
    <row r="24" spans="1:13" s="18" customFormat="1" ht="21.95" customHeight="1" x14ac:dyDescent="0.25">
      <c r="A24" s="16" t="s">
        <v>67</v>
      </c>
      <c r="B24" s="33"/>
      <c r="C24" s="33"/>
      <c r="D24" s="17">
        <f>Subcontract[[#Totals],[Grant]]</f>
        <v>0</v>
      </c>
      <c r="E24" s="17">
        <f t="shared" si="0"/>
        <v>0</v>
      </c>
      <c r="F24" s="17">
        <f t="shared" si="1"/>
        <v>0</v>
      </c>
      <c r="G24" s="17"/>
      <c r="H24" s="16" t="s">
        <v>67</v>
      </c>
      <c r="I24" s="33"/>
      <c r="J24" s="33"/>
      <c r="K24" s="17">
        <f>Subcontract[[#Totals],[Match]]</f>
        <v>0</v>
      </c>
      <c r="L24" s="17">
        <f t="shared" si="2"/>
        <v>0</v>
      </c>
      <c r="M24" s="17">
        <f t="shared" si="3"/>
        <v>0</v>
      </c>
    </row>
    <row r="25" spans="1:13" s="18" customFormat="1" ht="21.95" customHeight="1" x14ac:dyDescent="0.25">
      <c r="A25" s="16" t="s">
        <v>68</v>
      </c>
      <c r="B25" s="33"/>
      <c r="C25" s="33"/>
      <c r="D25" s="17">
        <f>Construction[[#Totals],[Grant]]</f>
        <v>0</v>
      </c>
      <c r="E25" s="17">
        <f t="shared" si="0"/>
        <v>0</v>
      </c>
      <c r="F25" s="17">
        <f t="shared" si="1"/>
        <v>0</v>
      </c>
      <c r="G25" s="17"/>
      <c r="H25" s="16" t="s">
        <v>68</v>
      </c>
      <c r="I25" s="33"/>
      <c r="J25" s="33"/>
      <c r="K25" s="17">
        <f>Construction[[#Totals],[Match]]</f>
        <v>0</v>
      </c>
      <c r="L25" s="17">
        <f t="shared" si="2"/>
        <v>0</v>
      </c>
      <c r="M25" s="17">
        <f t="shared" si="3"/>
        <v>0</v>
      </c>
    </row>
    <row r="26" spans="1:13" s="18" customFormat="1" ht="21.95" customHeight="1" x14ac:dyDescent="0.25">
      <c r="A26" s="16" t="s">
        <v>69</v>
      </c>
      <c r="B26" s="33"/>
      <c r="C26" s="33"/>
      <c r="D26" s="17">
        <f>Other[[#Totals],[Grant]]</f>
        <v>0</v>
      </c>
      <c r="E26" s="17">
        <f t="shared" si="0"/>
        <v>0</v>
      </c>
      <c r="F26" s="17">
        <f t="shared" si="1"/>
        <v>0</v>
      </c>
      <c r="G26" s="17"/>
      <c r="H26" s="16" t="s">
        <v>69</v>
      </c>
      <c r="I26" s="33"/>
      <c r="J26" s="33"/>
      <c r="K26" s="17">
        <f>Other[[#Totals],[Match]]</f>
        <v>0</v>
      </c>
      <c r="L26" s="17">
        <f t="shared" si="2"/>
        <v>0</v>
      </c>
      <c r="M26" s="17">
        <f t="shared" si="3"/>
        <v>0</v>
      </c>
    </row>
    <row r="27" spans="1:13" s="18" customFormat="1" ht="21.95" customHeight="1" x14ac:dyDescent="0.25">
      <c r="A27" s="16" t="s">
        <v>70</v>
      </c>
      <c r="B27" s="33"/>
      <c r="C27" s="33"/>
      <c r="D27" s="17">
        <f>Indirect[[#Totals],[Grant]]</f>
        <v>0</v>
      </c>
      <c r="E27" s="17">
        <f t="shared" si="0"/>
        <v>0</v>
      </c>
      <c r="F27" s="17">
        <f t="shared" si="1"/>
        <v>0</v>
      </c>
      <c r="G27" s="17"/>
      <c r="H27" s="16" t="s">
        <v>70</v>
      </c>
      <c r="I27" s="33"/>
      <c r="J27" s="33"/>
      <c r="K27" s="17">
        <f>Indirect[[#Totals],[Match]]</f>
        <v>0</v>
      </c>
      <c r="L27" s="17">
        <f t="shared" si="2"/>
        <v>0</v>
      </c>
      <c r="M27" s="17">
        <f t="shared" si="3"/>
        <v>0</v>
      </c>
    </row>
    <row r="28" spans="1:13" s="18" customFormat="1" ht="21.95" customHeight="1" x14ac:dyDescent="0.25">
      <c r="A28" s="18" t="s">
        <v>24</v>
      </c>
      <c r="B28" s="19">
        <f>SUBTOTAL(109,TotalGrantExpenses[Approved Budget])</f>
        <v>0</v>
      </c>
      <c r="C28" s="19">
        <f>SUBTOTAL(109,TotalGrantExpenses[Total Costs on Last Request])</f>
        <v>0</v>
      </c>
      <c r="D28" s="19">
        <f>SUBTOTAL(109,TotalGrantExpenses[Current Invoice])</f>
        <v>0</v>
      </c>
      <c r="E28" s="19">
        <f>SUBTOTAL(109,TotalGrantExpenses[Total Costs (includes Current Request)])</f>
        <v>0</v>
      </c>
      <c r="F28" s="19">
        <f>SUBTOTAL(109,TotalGrantExpenses[Ending Balance])</f>
        <v>0</v>
      </c>
      <c r="G28" s="19"/>
      <c r="H28" s="18" t="s">
        <v>24</v>
      </c>
      <c r="I28" s="19">
        <f>SUBTOTAL(109,Table10[Match Budget])</f>
        <v>0</v>
      </c>
      <c r="J28" s="19">
        <f>SUBTOTAL(109,Table10[Match Previously Submitted])</f>
        <v>0</v>
      </c>
      <c r="K28" s="19">
        <f>SUBTOTAL(109,Table10[Match Current Invoice])</f>
        <v>0</v>
      </c>
      <c r="L28" s="19">
        <f>SUBTOTAL(109,Table10[Total Match Submitted])</f>
        <v>0</v>
      </c>
      <c r="M28" s="19">
        <f>SUBTOTAL(109,Table10[Balance])</f>
        <v>0</v>
      </c>
    </row>
    <row r="30" spans="1:13" ht="57.75" customHeight="1" x14ac:dyDescent="0.25">
      <c r="A30" s="3"/>
      <c r="B30" s="3"/>
      <c r="C30" s="3"/>
      <c r="D30" s="3"/>
      <c r="E30" s="3"/>
      <c r="F30" s="3"/>
      <c r="G30" s="3"/>
      <c r="H30" s="3"/>
      <c r="I30" s="3"/>
      <c r="J30" s="3"/>
      <c r="K30" s="3"/>
      <c r="L30" s="3"/>
      <c r="M30" s="3"/>
    </row>
    <row r="32" spans="1:13" x14ac:dyDescent="0.25">
      <c r="A32" t="s">
        <v>79</v>
      </c>
      <c r="B32" s="34"/>
    </row>
    <row r="33" spans="1:13" ht="36" customHeight="1" thickBot="1" x14ac:dyDescent="0.35">
      <c r="L33" s="29"/>
      <c r="M33" s="7"/>
    </row>
    <row r="34" spans="1:13" ht="15.75" thickTop="1" x14ac:dyDescent="0.25">
      <c r="A34" s="14" t="s">
        <v>84</v>
      </c>
      <c r="B34" s="14"/>
      <c r="C34" s="14"/>
      <c r="D34" s="14"/>
      <c r="E34" s="14"/>
      <c r="F34" s="14"/>
      <c r="G34" s="14"/>
      <c r="H34" s="14"/>
      <c r="I34" s="14"/>
      <c r="J34" s="14"/>
      <c r="K34" s="14"/>
    </row>
    <row r="35" spans="1:13" x14ac:dyDescent="0.25">
      <c r="F35" s="9" t="s">
        <v>85</v>
      </c>
      <c r="H35" s="9" t="s">
        <v>86</v>
      </c>
    </row>
    <row r="36" spans="1:13" ht="20.100000000000001" customHeight="1" x14ac:dyDescent="0.25">
      <c r="A36" t="s">
        <v>87</v>
      </c>
      <c r="B36" s="3"/>
      <c r="C36" s="3"/>
    </row>
    <row r="37" spans="1:13" ht="20.100000000000001" customHeight="1" x14ac:dyDescent="0.25">
      <c r="B37" s="3"/>
      <c r="C37" s="3"/>
    </row>
    <row r="38" spans="1:13" ht="20.100000000000001" customHeight="1" x14ac:dyDescent="0.25">
      <c r="B38" s="3"/>
    </row>
    <row r="40" spans="1:13" x14ac:dyDescent="0.25">
      <c r="A40" s="10" t="s">
        <v>90</v>
      </c>
    </row>
    <row r="41" spans="1:13" s="3" customFormat="1" x14ac:dyDescent="0.25">
      <c r="A41" s="3" t="s">
        <v>97</v>
      </c>
    </row>
    <row r="42" spans="1:13" x14ac:dyDescent="0.25">
      <c r="A42" s="28" t="s">
        <v>93</v>
      </c>
    </row>
    <row r="43" spans="1:13" x14ac:dyDescent="0.25">
      <c r="A43" t="s">
        <v>94</v>
      </c>
    </row>
    <row r="44" spans="1:13" x14ac:dyDescent="0.25">
      <c r="A44" t="s">
        <v>95</v>
      </c>
    </row>
    <row r="45" spans="1:13" s="3" customFormat="1" x14ac:dyDescent="0.25">
      <c r="A45" s="3" t="s">
        <v>98</v>
      </c>
    </row>
    <row r="46" spans="1:13" s="3" customFormat="1" x14ac:dyDescent="0.25">
      <c r="A46" s="3" t="s">
        <v>100</v>
      </c>
    </row>
    <row r="47" spans="1:13" x14ac:dyDescent="0.25">
      <c r="A47" s="3" t="s">
        <v>96</v>
      </c>
    </row>
  </sheetData>
  <sheetProtection algorithmName="SHA-512" hashValue="bWCvOEDkamtFxY5HSEAjFxaRU3r2iLWbv7mrVIHmYCYUVVbRLH8QNuR3Aa7gLmze2QttVxmZj2hdm7kaSjInVw==" saltValue="wkeTf6t3CWxjM6CsL1hexA==" spinCount="100000" sheet="1" selectLockedCells="1"/>
  <hyperlinks>
    <hyperlink ref="L13" r:id="rId1" tooltip="Email Invoice to the Coastal Program"/>
  </hyperlinks>
  <pageMargins left="0.7" right="0.7" top="0.75" bottom="0.75" header="0.3" footer="0.3"/>
  <pageSetup scale="60" orientation="landscape" r:id="rId2"/>
  <drawing r:id="rId3"/>
  <tableParts count="2">
    <tablePart r:id="rId4"/>
    <tablePart r:id="rId5"/>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11" sqref="F11"/>
    </sheetView>
  </sheetViews>
  <sheetFormatPr defaultRowHeight="15" x14ac:dyDescent="0.25"/>
  <sheetData>
    <row r="1" spans="1:1" x14ac:dyDescent="0.25">
      <c r="A1" t="s">
        <v>40</v>
      </c>
    </row>
    <row r="2" spans="1:1" x14ac:dyDescent="0.25">
      <c r="A2" t="s">
        <v>41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8"/>
  <sheetViews>
    <sheetView workbookViewId="0">
      <selection activeCell="M3" sqref="M3"/>
    </sheetView>
  </sheetViews>
  <sheetFormatPr defaultRowHeight="15" x14ac:dyDescent="0.25"/>
  <cols>
    <col min="1" max="1" width="21.42578125" customWidth="1"/>
    <col min="2" max="2" width="21.85546875" bestFit="1" customWidth="1"/>
    <col min="3" max="3" width="35.7109375" style="3" bestFit="1" customWidth="1"/>
    <col min="4" max="4" width="12.140625" bestFit="1" customWidth="1"/>
    <col min="5" max="5" width="13.5703125" bestFit="1" customWidth="1"/>
    <col min="6" max="6" width="14" bestFit="1" customWidth="1"/>
    <col min="7" max="7" width="16.140625" bestFit="1" customWidth="1"/>
    <col min="8" max="8" width="13.85546875" bestFit="1" customWidth="1"/>
    <col min="9" max="9" width="15.5703125" bestFit="1" customWidth="1"/>
    <col min="10" max="10" width="11.85546875" bestFit="1" customWidth="1"/>
    <col min="11" max="11" width="11.5703125" bestFit="1" customWidth="1"/>
    <col min="12" max="12" width="11.85546875" bestFit="1" customWidth="1"/>
    <col min="13" max="13" width="14.85546875" bestFit="1" customWidth="1"/>
  </cols>
  <sheetData>
    <row r="1" spans="1:13" ht="20.25" thickBot="1" x14ac:dyDescent="0.35">
      <c r="A1" s="8" t="s">
        <v>39</v>
      </c>
      <c r="B1" s="8"/>
      <c r="C1" s="8"/>
      <c r="D1" s="8"/>
      <c r="E1" s="8"/>
      <c r="F1" s="8"/>
      <c r="G1" s="8"/>
      <c r="H1" s="8"/>
      <c r="I1" s="8"/>
      <c r="J1" s="8"/>
      <c r="K1" s="8"/>
      <c r="L1" s="8"/>
      <c r="M1" s="7"/>
    </row>
    <row r="2" spans="1:13" ht="15.75" thickTop="1" x14ac:dyDescent="0.25">
      <c r="A2" t="s">
        <v>99</v>
      </c>
      <c r="B2" t="s">
        <v>1</v>
      </c>
      <c r="C2" s="3" t="s">
        <v>8</v>
      </c>
      <c r="D2" t="s">
        <v>2</v>
      </c>
      <c r="E2" t="s">
        <v>3</v>
      </c>
      <c r="F2" t="s">
        <v>4</v>
      </c>
      <c r="G2" t="s">
        <v>5</v>
      </c>
      <c r="H2" t="s">
        <v>6</v>
      </c>
      <c r="I2" t="s">
        <v>7</v>
      </c>
      <c r="J2" t="s">
        <v>9</v>
      </c>
      <c r="K2" t="s">
        <v>10</v>
      </c>
      <c r="L2" t="s">
        <v>11</v>
      </c>
      <c r="M2" t="s">
        <v>12</v>
      </c>
    </row>
    <row r="3" spans="1:13" x14ac:dyDescent="0.25">
      <c r="E3" s="2"/>
      <c r="F3" s="2">
        <f>SUM(D3*E3)</f>
        <v>0</v>
      </c>
      <c r="G3" s="2"/>
      <c r="H3" s="2">
        <f>SUM(G3*D3)</f>
        <v>0</v>
      </c>
      <c r="I3" s="2">
        <f>SUM(F3+H3)</f>
        <v>0</v>
      </c>
      <c r="J3" s="2"/>
      <c r="K3" s="2"/>
      <c r="L3" s="2"/>
      <c r="M3" s="2"/>
    </row>
    <row r="4" spans="1:13" x14ac:dyDescent="0.25">
      <c r="E4" s="2"/>
      <c r="F4" s="2">
        <f t="shared" ref="F4:F29" si="0">SUM(D4*E4)</f>
        <v>0</v>
      </c>
      <c r="G4" s="2"/>
      <c r="H4" s="2">
        <f t="shared" ref="H4:H29" si="1">SUM(G4*D4)</f>
        <v>0</v>
      </c>
      <c r="I4" s="2">
        <f t="shared" ref="I4:I29" si="2">SUM(F4+H4)</f>
        <v>0</v>
      </c>
      <c r="J4" s="2"/>
      <c r="K4" s="2"/>
      <c r="L4" s="2"/>
      <c r="M4" s="2"/>
    </row>
    <row r="5" spans="1:13" x14ac:dyDescent="0.25">
      <c r="E5" s="2"/>
      <c r="F5" s="2">
        <f t="shared" si="0"/>
        <v>0</v>
      </c>
      <c r="G5" s="2"/>
      <c r="H5" s="2">
        <f t="shared" si="1"/>
        <v>0</v>
      </c>
      <c r="I5" s="2">
        <f t="shared" si="2"/>
        <v>0</v>
      </c>
      <c r="J5" s="2"/>
      <c r="K5" s="2"/>
      <c r="L5" s="2"/>
      <c r="M5" s="2"/>
    </row>
    <row r="6" spans="1:13" x14ac:dyDescent="0.25">
      <c r="E6" s="2"/>
      <c r="F6" s="2">
        <f t="shared" si="0"/>
        <v>0</v>
      </c>
      <c r="G6" s="2"/>
      <c r="H6" s="2">
        <f t="shared" si="1"/>
        <v>0</v>
      </c>
      <c r="I6" s="2">
        <f t="shared" si="2"/>
        <v>0</v>
      </c>
      <c r="J6" s="2"/>
      <c r="K6" s="2"/>
      <c r="L6" s="2"/>
      <c r="M6" s="2"/>
    </row>
    <row r="7" spans="1:13" x14ac:dyDescent="0.25">
      <c r="E7" s="2"/>
      <c r="F7" s="2">
        <f t="shared" si="0"/>
        <v>0</v>
      </c>
      <c r="G7" s="2"/>
      <c r="H7" s="2">
        <f t="shared" si="1"/>
        <v>0</v>
      </c>
      <c r="I7" s="2">
        <f t="shared" si="2"/>
        <v>0</v>
      </c>
      <c r="J7" s="2"/>
      <c r="K7" s="2"/>
      <c r="L7" s="2"/>
      <c r="M7" s="2"/>
    </row>
    <row r="8" spans="1:13" x14ac:dyDescent="0.25">
      <c r="E8" s="2"/>
      <c r="F8" s="2">
        <f t="shared" si="0"/>
        <v>0</v>
      </c>
      <c r="G8" s="2"/>
      <c r="H8" s="2">
        <f t="shared" si="1"/>
        <v>0</v>
      </c>
      <c r="I8" s="2">
        <f t="shared" si="2"/>
        <v>0</v>
      </c>
      <c r="J8" s="2"/>
      <c r="K8" s="2"/>
      <c r="L8" s="2"/>
      <c r="M8" s="2"/>
    </row>
    <row r="9" spans="1:13" x14ac:dyDescent="0.25">
      <c r="E9" s="2"/>
      <c r="F9" s="2">
        <f t="shared" si="0"/>
        <v>0</v>
      </c>
      <c r="G9" s="2"/>
      <c r="H9" s="2">
        <f t="shared" si="1"/>
        <v>0</v>
      </c>
      <c r="I9" s="2">
        <f t="shared" si="2"/>
        <v>0</v>
      </c>
      <c r="J9" s="2"/>
      <c r="K9" s="2"/>
      <c r="L9" s="2"/>
      <c r="M9" s="2"/>
    </row>
    <row r="10" spans="1:13" x14ac:dyDescent="0.25">
      <c r="E10" s="2"/>
      <c r="F10" s="2">
        <f t="shared" si="0"/>
        <v>0</v>
      </c>
      <c r="G10" s="2"/>
      <c r="H10" s="2">
        <f t="shared" si="1"/>
        <v>0</v>
      </c>
      <c r="I10" s="2">
        <f t="shared" si="2"/>
        <v>0</v>
      </c>
      <c r="J10" s="2"/>
      <c r="K10" s="2"/>
      <c r="L10" s="2"/>
      <c r="M10" s="2"/>
    </row>
    <row r="11" spans="1:13" x14ac:dyDescent="0.25">
      <c r="E11" s="2"/>
      <c r="F11" s="2">
        <f t="shared" si="0"/>
        <v>0</v>
      </c>
      <c r="G11" s="2"/>
      <c r="H11" s="2">
        <f t="shared" si="1"/>
        <v>0</v>
      </c>
      <c r="I11" s="2">
        <f t="shared" si="2"/>
        <v>0</v>
      </c>
      <c r="J11" s="2"/>
      <c r="K11" s="2"/>
      <c r="L11" s="2"/>
      <c r="M11" s="2"/>
    </row>
    <row r="12" spans="1:13" x14ac:dyDescent="0.25">
      <c r="E12" s="2"/>
      <c r="F12" s="2">
        <f t="shared" si="0"/>
        <v>0</v>
      </c>
      <c r="G12" s="2"/>
      <c r="H12" s="2">
        <f t="shared" si="1"/>
        <v>0</v>
      </c>
      <c r="I12" s="2">
        <f t="shared" si="2"/>
        <v>0</v>
      </c>
      <c r="J12" s="2"/>
      <c r="K12" s="2"/>
      <c r="L12" s="2"/>
      <c r="M12" s="2"/>
    </row>
    <row r="13" spans="1:13" x14ac:dyDescent="0.25">
      <c r="E13" s="2"/>
      <c r="F13" s="2">
        <f t="shared" si="0"/>
        <v>0</v>
      </c>
      <c r="G13" s="2"/>
      <c r="H13" s="2">
        <f t="shared" si="1"/>
        <v>0</v>
      </c>
      <c r="I13" s="2">
        <f t="shared" si="2"/>
        <v>0</v>
      </c>
      <c r="J13" s="2"/>
      <c r="K13" s="2"/>
      <c r="L13" s="2"/>
      <c r="M13" s="2"/>
    </row>
    <row r="14" spans="1:13" x14ac:dyDescent="0.25">
      <c r="E14" s="2"/>
      <c r="F14" s="2">
        <f t="shared" si="0"/>
        <v>0</v>
      </c>
      <c r="G14" s="2"/>
      <c r="H14" s="2">
        <f t="shared" si="1"/>
        <v>0</v>
      </c>
      <c r="I14" s="2">
        <f t="shared" si="2"/>
        <v>0</v>
      </c>
      <c r="J14" s="2"/>
      <c r="K14" s="2"/>
      <c r="L14" s="2"/>
      <c r="M14" s="2"/>
    </row>
    <row r="15" spans="1:13" x14ac:dyDescent="0.25">
      <c r="E15" s="2"/>
      <c r="F15" s="2">
        <f t="shared" si="0"/>
        <v>0</v>
      </c>
      <c r="G15" s="2"/>
      <c r="H15" s="2">
        <f t="shared" si="1"/>
        <v>0</v>
      </c>
      <c r="I15" s="2">
        <f t="shared" si="2"/>
        <v>0</v>
      </c>
      <c r="J15" s="2"/>
      <c r="K15" s="2"/>
      <c r="L15" s="2"/>
      <c r="M15" s="2"/>
    </row>
    <row r="16" spans="1:13" x14ac:dyDescent="0.25">
      <c r="E16" s="2"/>
      <c r="F16" s="2">
        <f t="shared" si="0"/>
        <v>0</v>
      </c>
      <c r="G16" s="2"/>
      <c r="H16" s="2">
        <f t="shared" si="1"/>
        <v>0</v>
      </c>
      <c r="I16" s="2">
        <f t="shared" si="2"/>
        <v>0</v>
      </c>
      <c r="J16" s="2"/>
      <c r="K16" s="2"/>
      <c r="L16" s="2"/>
      <c r="M16" s="2"/>
    </row>
    <row r="17" spans="1:14" x14ac:dyDescent="0.25">
      <c r="E17" s="2"/>
      <c r="F17" s="2">
        <f t="shared" si="0"/>
        <v>0</v>
      </c>
      <c r="G17" s="2"/>
      <c r="H17" s="2">
        <f t="shared" si="1"/>
        <v>0</v>
      </c>
      <c r="I17" s="2">
        <f t="shared" si="2"/>
        <v>0</v>
      </c>
      <c r="J17" s="2"/>
      <c r="K17" s="2"/>
      <c r="L17" s="2"/>
      <c r="M17" s="2"/>
    </row>
    <row r="18" spans="1:14" x14ac:dyDescent="0.25">
      <c r="E18" s="2"/>
      <c r="F18" s="2">
        <f t="shared" si="0"/>
        <v>0</v>
      </c>
      <c r="G18" s="2"/>
      <c r="H18" s="2">
        <f t="shared" si="1"/>
        <v>0</v>
      </c>
      <c r="I18" s="2">
        <f t="shared" si="2"/>
        <v>0</v>
      </c>
      <c r="J18" s="2"/>
      <c r="K18" s="2"/>
      <c r="L18" s="2"/>
      <c r="M18" s="2"/>
    </row>
    <row r="19" spans="1:14" x14ac:dyDescent="0.25">
      <c r="E19" s="2"/>
      <c r="F19" s="2">
        <f t="shared" si="0"/>
        <v>0</v>
      </c>
      <c r="G19" s="2"/>
      <c r="H19" s="2">
        <f t="shared" si="1"/>
        <v>0</v>
      </c>
      <c r="I19" s="2">
        <f t="shared" si="2"/>
        <v>0</v>
      </c>
      <c r="J19" s="2"/>
      <c r="K19" s="2"/>
      <c r="L19" s="2"/>
      <c r="M19" s="2"/>
    </row>
    <row r="20" spans="1:14" x14ac:dyDescent="0.25">
      <c r="E20" s="2"/>
      <c r="F20" s="2">
        <f t="shared" si="0"/>
        <v>0</v>
      </c>
      <c r="G20" s="2"/>
      <c r="H20" s="2">
        <f t="shared" si="1"/>
        <v>0</v>
      </c>
      <c r="I20" s="2">
        <f t="shared" si="2"/>
        <v>0</v>
      </c>
      <c r="J20" s="2"/>
      <c r="K20" s="2"/>
      <c r="L20" s="2"/>
      <c r="M20" s="2"/>
    </row>
    <row r="21" spans="1:14" x14ac:dyDescent="0.25">
      <c r="E21" s="2"/>
      <c r="F21" s="2">
        <f t="shared" si="0"/>
        <v>0</v>
      </c>
      <c r="G21" s="2"/>
      <c r="H21" s="2">
        <f t="shared" si="1"/>
        <v>0</v>
      </c>
      <c r="I21" s="2">
        <f t="shared" si="2"/>
        <v>0</v>
      </c>
      <c r="J21" s="2"/>
      <c r="K21" s="2"/>
      <c r="L21" s="2"/>
      <c r="M21" s="2"/>
    </row>
    <row r="22" spans="1:14" x14ac:dyDescent="0.25">
      <c r="E22" s="2"/>
      <c r="F22" s="2">
        <f t="shared" si="0"/>
        <v>0</v>
      </c>
      <c r="G22" s="2"/>
      <c r="H22" s="2">
        <f t="shared" si="1"/>
        <v>0</v>
      </c>
      <c r="I22" s="2">
        <f t="shared" si="2"/>
        <v>0</v>
      </c>
      <c r="J22" s="2"/>
      <c r="K22" s="2"/>
      <c r="L22" s="2"/>
      <c r="M22" s="2"/>
    </row>
    <row r="23" spans="1:14" x14ac:dyDescent="0.25">
      <c r="E23" s="2"/>
      <c r="F23" s="2">
        <f t="shared" si="0"/>
        <v>0</v>
      </c>
      <c r="G23" s="2"/>
      <c r="H23" s="2">
        <f t="shared" si="1"/>
        <v>0</v>
      </c>
      <c r="I23" s="2">
        <f t="shared" si="2"/>
        <v>0</v>
      </c>
      <c r="J23" s="2"/>
      <c r="K23" s="2"/>
      <c r="L23" s="2"/>
      <c r="M23" s="2"/>
    </row>
    <row r="24" spans="1:14" x14ac:dyDescent="0.25">
      <c r="E24" s="2"/>
      <c r="F24" s="2">
        <f t="shared" si="0"/>
        <v>0</v>
      </c>
      <c r="G24" s="2"/>
      <c r="H24" s="2">
        <f t="shared" si="1"/>
        <v>0</v>
      </c>
      <c r="I24" s="2">
        <f t="shared" si="2"/>
        <v>0</v>
      </c>
      <c r="J24" s="2"/>
      <c r="K24" s="2"/>
      <c r="L24" s="2"/>
      <c r="M24" s="2"/>
    </row>
    <row r="25" spans="1:14" x14ac:dyDescent="0.25">
      <c r="E25" s="2"/>
      <c r="F25" s="2">
        <f t="shared" si="0"/>
        <v>0</v>
      </c>
      <c r="G25" s="2"/>
      <c r="H25" s="2">
        <f t="shared" si="1"/>
        <v>0</v>
      </c>
      <c r="I25" s="2">
        <f t="shared" si="2"/>
        <v>0</v>
      </c>
      <c r="J25" s="2"/>
      <c r="K25" s="2"/>
      <c r="L25" s="2"/>
      <c r="M25" s="2"/>
    </row>
    <row r="26" spans="1:14" x14ac:dyDescent="0.25">
      <c r="E26" s="2"/>
      <c r="F26" s="2">
        <f t="shared" si="0"/>
        <v>0</v>
      </c>
      <c r="G26" s="2"/>
      <c r="H26" s="2">
        <f t="shared" si="1"/>
        <v>0</v>
      </c>
      <c r="I26" s="2">
        <f t="shared" si="2"/>
        <v>0</v>
      </c>
      <c r="J26" s="2"/>
      <c r="K26" s="2"/>
      <c r="L26" s="2"/>
      <c r="M26" s="2"/>
    </row>
    <row r="27" spans="1:14" x14ac:dyDescent="0.25">
      <c r="E27" s="2"/>
      <c r="F27" s="2">
        <f t="shared" si="0"/>
        <v>0</v>
      </c>
      <c r="G27" s="2"/>
      <c r="H27" s="2">
        <f t="shared" si="1"/>
        <v>0</v>
      </c>
      <c r="I27" s="2">
        <f t="shared" si="2"/>
        <v>0</v>
      </c>
      <c r="J27" s="2"/>
      <c r="K27" s="2"/>
      <c r="L27" s="2"/>
      <c r="M27" s="2"/>
    </row>
    <row r="28" spans="1:14" x14ac:dyDescent="0.25">
      <c r="E28" s="2"/>
      <c r="F28" s="2">
        <f t="shared" si="0"/>
        <v>0</v>
      </c>
      <c r="G28" s="2"/>
      <c r="H28" s="2">
        <f t="shared" si="1"/>
        <v>0</v>
      </c>
      <c r="I28" s="2">
        <f t="shared" si="2"/>
        <v>0</v>
      </c>
      <c r="J28" s="2"/>
      <c r="K28" s="2"/>
      <c r="L28" s="2"/>
      <c r="M28" s="2"/>
    </row>
    <row r="29" spans="1:14" x14ac:dyDescent="0.25">
      <c r="E29" s="2"/>
      <c r="F29" s="2">
        <f t="shared" si="0"/>
        <v>0</v>
      </c>
      <c r="G29" s="2"/>
      <c r="H29" s="2">
        <f t="shared" si="1"/>
        <v>0</v>
      </c>
      <c r="I29" s="2">
        <f t="shared" si="2"/>
        <v>0</v>
      </c>
      <c r="J29" s="2"/>
      <c r="K29" s="2"/>
      <c r="L29" s="2"/>
      <c r="M29" s="2"/>
    </row>
    <row r="30" spans="1:14" x14ac:dyDescent="0.25">
      <c r="A30" t="s">
        <v>13</v>
      </c>
      <c r="C30" s="1"/>
      <c r="D30">
        <f>SUM(D3:D29)</f>
        <v>0</v>
      </c>
      <c r="F30" s="1">
        <f>SUM(F3:F29)</f>
        <v>0</v>
      </c>
      <c r="G30" s="1"/>
      <c r="H30" s="1">
        <f t="shared" ref="H30:M30" si="3">SUM(H3:H29)</f>
        <v>0</v>
      </c>
      <c r="I30" s="1">
        <f t="shared" si="3"/>
        <v>0</v>
      </c>
      <c r="J30" s="1">
        <f t="shared" si="3"/>
        <v>0</v>
      </c>
      <c r="K30" s="1">
        <f t="shared" si="3"/>
        <v>0</v>
      </c>
      <c r="L30" s="1">
        <f t="shared" si="3"/>
        <v>0</v>
      </c>
      <c r="M30" s="1">
        <f t="shared" si="3"/>
        <v>0</v>
      </c>
      <c r="N30" s="4">
        <f>SUM(J30:M30)</f>
        <v>0</v>
      </c>
    </row>
    <row r="32" spans="1:14" s="3" customFormat="1" x14ac:dyDescent="0.25">
      <c r="H32" s="5" t="str">
        <f>IF($I30=($J30+$K30+$L30+$M30),"Cleared","Check Numbers")</f>
        <v>Cleared</v>
      </c>
    </row>
    <row r="33" spans="1:3" x14ac:dyDescent="0.25">
      <c r="A33" t="s">
        <v>14</v>
      </c>
    </row>
    <row r="34" spans="1:3" x14ac:dyDescent="0.25">
      <c r="A34" t="s">
        <v>15</v>
      </c>
    </row>
    <row r="35" spans="1:3" s="3" customFormat="1" x14ac:dyDescent="0.25"/>
    <row r="36" spans="1:3" x14ac:dyDescent="0.25">
      <c r="A36" t="s">
        <v>49</v>
      </c>
      <c r="B36">
        <f>Invoice!B8</f>
        <v>0</v>
      </c>
    </row>
    <row r="37" spans="1:3" x14ac:dyDescent="0.25">
      <c r="A37" t="s">
        <v>16</v>
      </c>
      <c r="B37">
        <f>Invoice!B7</f>
        <v>0</v>
      </c>
    </row>
    <row r="38" spans="1:3" x14ac:dyDescent="0.25">
      <c r="A38" t="s">
        <v>17</v>
      </c>
      <c r="B38">
        <f>Invoice!B9</f>
        <v>0</v>
      </c>
      <c r="C38" s="3">
        <f>Invoice!D9</f>
        <v>0</v>
      </c>
    </row>
  </sheetData>
  <dataValidations count="1">
    <dataValidation type="custom" errorStyle="warning" allowBlank="1" showInputMessage="1" showErrorMessage="1" errorTitle="Error" error="The Total Salary must be equal to the sum of Grant Salary, Match Salary, Grant Fringe, and Match Fringe." sqref="H33">
      <formula1>"H30=J30:M30"</formula1>
    </dataValidation>
  </dataValidations>
  <pageMargins left="0.7" right="0.7" top="0.75" bottom="0.75" header="0.3" footer="0.3"/>
  <pageSetup scale="57" fitToHeight="0" orientation="landscape"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3"/>
  <sheetViews>
    <sheetView workbookViewId="0">
      <selection sqref="A1:I23"/>
    </sheetView>
  </sheetViews>
  <sheetFormatPr defaultRowHeight="15" x14ac:dyDescent="0.25"/>
  <cols>
    <col min="1" max="1" width="22" bestFit="1" customWidth="1"/>
    <col min="2" max="2" width="13.42578125" bestFit="1" customWidth="1"/>
    <col min="3" max="3" width="25.7109375" customWidth="1"/>
    <col min="4" max="4" width="11" customWidth="1"/>
    <col min="5" max="5" width="20" bestFit="1" customWidth="1"/>
    <col min="6" max="6" width="11" customWidth="1"/>
    <col min="7" max="7" width="8.28515625" bestFit="1" customWidth="1"/>
    <col min="9" max="9" width="25.85546875" bestFit="1" customWidth="1"/>
  </cols>
  <sheetData>
    <row r="1" spans="1:9" s="3" customFormat="1" ht="18" thickBot="1" x14ac:dyDescent="0.35">
      <c r="A1" s="6" t="s">
        <v>48</v>
      </c>
      <c r="B1" s="6"/>
      <c r="C1" s="6"/>
      <c r="D1" s="6"/>
      <c r="E1" s="6"/>
      <c r="F1" s="6"/>
      <c r="G1" s="6"/>
      <c r="H1" s="6"/>
      <c r="I1" s="6"/>
    </row>
    <row r="2" spans="1:9" ht="15.75" thickTop="1" x14ac:dyDescent="0.25">
      <c r="A2" t="s">
        <v>0</v>
      </c>
      <c r="B2" t="s">
        <v>18</v>
      </c>
      <c r="C2" t="s">
        <v>23</v>
      </c>
      <c r="D2" t="s">
        <v>19</v>
      </c>
      <c r="E2" s="3" t="s">
        <v>109</v>
      </c>
      <c r="F2" t="s">
        <v>20</v>
      </c>
      <c r="G2" t="s">
        <v>21</v>
      </c>
      <c r="H2" t="s">
        <v>22</v>
      </c>
      <c r="I2" t="s">
        <v>32</v>
      </c>
    </row>
    <row r="3" spans="1:9" x14ac:dyDescent="0.25">
      <c r="A3" s="28"/>
      <c r="E3" s="3"/>
      <c r="F3" s="2"/>
      <c r="G3" s="2"/>
      <c r="H3" s="2"/>
    </row>
    <row r="4" spans="1:9" x14ac:dyDescent="0.25">
      <c r="A4" s="28"/>
      <c r="E4" s="3"/>
      <c r="F4" s="2"/>
      <c r="G4" s="2"/>
      <c r="H4" s="2"/>
    </row>
    <row r="5" spans="1:9" x14ac:dyDescent="0.25">
      <c r="A5" s="28"/>
      <c r="E5" s="3"/>
      <c r="F5" s="2"/>
      <c r="G5" s="2"/>
      <c r="H5" s="2"/>
    </row>
    <row r="6" spans="1:9" x14ac:dyDescent="0.25">
      <c r="A6" s="28"/>
      <c r="E6" s="3"/>
      <c r="F6" s="2"/>
      <c r="G6" s="2"/>
      <c r="H6" s="2"/>
    </row>
    <row r="7" spans="1:9" x14ac:dyDescent="0.25">
      <c r="A7" s="28"/>
      <c r="E7" s="3"/>
      <c r="F7" s="2"/>
      <c r="G7" s="2"/>
      <c r="H7" s="2"/>
    </row>
    <row r="8" spans="1:9" x14ac:dyDescent="0.25">
      <c r="A8" s="28"/>
      <c r="E8" s="3"/>
      <c r="F8" s="2"/>
      <c r="G8" s="2"/>
      <c r="H8" s="2"/>
    </row>
    <row r="9" spans="1:9" x14ac:dyDescent="0.25">
      <c r="A9" s="28"/>
      <c r="E9" s="3"/>
      <c r="F9" s="2"/>
      <c r="G9" s="2"/>
      <c r="H9" s="2"/>
    </row>
    <row r="10" spans="1:9" x14ac:dyDescent="0.25">
      <c r="A10" s="28"/>
      <c r="E10" s="3"/>
      <c r="F10" s="2"/>
      <c r="G10" s="2"/>
      <c r="H10" s="2"/>
    </row>
    <row r="11" spans="1:9" x14ac:dyDescent="0.25">
      <c r="A11" s="28"/>
      <c r="E11" s="3"/>
      <c r="F11" s="2"/>
      <c r="G11" s="2"/>
      <c r="H11" s="2"/>
    </row>
    <row r="12" spans="1:9" x14ac:dyDescent="0.25">
      <c r="A12" s="28"/>
      <c r="E12" s="3"/>
      <c r="F12" s="2"/>
      <c r="G12" s="2"/>
      <c r="H12" s="2"/>
    </row>
    <row r="13" spans="1:9" x14ac:dyDescent="0.25">
      <c r="A13" s="28"/>
      <c r="E13" s="3"/>
      <c r="F13" s="2"/>
      <c r="G13" s="2"/>
      <c r="H13" s="2"/>
    </row>
    <row r="14" spans="1:9" x14ac:dyDescent="0.25">
      <c r="A14" s="28"/>
      <c r="E14" s="3"/>
      <c r="F14" s="2"/>
      <c r="G14" s="2"/>
      <c r="H14" s="2"/>
    </row>
    <row r="15" spans="1:9" x14ac:dyDescent="0.25">
      <c r="A15" s="28"/>
      <c r="E15" s="3"/>
      <c r="F15" s="2"/>
      <c r="G15" s="2"/>
      <c r="H15" s="2"/>
    </row>
    <row r="16" spans="1:9" x14ac:dyDescent="0.25">
      <c r="A16" s="28"/>
      <c r="E16" s="3"/>
      <c r="F16" s="2"/>
      <c r="G16" s="2"/>
      <c r="H16" s="2"/>
    </row>
    <row r="17" spans="1:8" x14ac:dyDescent="0.25">
      <c r="A17" t="s">
        <v>24</v>
      </c>
      <c r="E17" s="3"/>
      <c r="F17" s="1">
        <f>SUBTOTAL(109,Travel_Expenses[Total Cost of Trip])</f>
        <v>0</v>
      </c>
      <c r="G17" s="1">
        <f>SUBTOTAL(109,Travel_Expenses[Grant])</f>
        <v>0</v>
      </c>
      <c r="H17" s="1">
        <f>SUBTOTAL(109,Travel_Expenses[Match])</f>
        <v>0</v>
      </c>
    </row>
    <row r="19" spans="1:8" x14ac:dyDescent="0.25">
      <c r="D19" s="5" t="str">
        <f>IF($F17=($G17+$H17),"Cleared","Check Numbers")</f>
        <v>Cleared</v>
      </c>
    </row>
    <row r="21" spans="1:8" x14ac:dyDescent="0.25">
      <c r="A21" s="3" t="s">
        <v>49</v>
      </c>
      <c r="B21" s="3">
        <f>Invoice!B8</f>
        <v>0</v>
      </c>
      <c r="C21" s="3"/>
    </row>
    <row r="22" spans="1:8" x14ac:dyDescent="0.25">
      <c r="A22" s="3" t="s">
        <v>16</v>
      </c>
      <c r="B22" s="3">
        <f>Invoice!B7</f>
        <v>0</v>
      </c>
      <c r="C22" s="3"/>
    </row>
    <row r="23" spans="1:8" x14ac:dyDescent="0.25">
      <c r="A23" s="3" t="s">
        <v>17</v>
      </c>
      <c r="B23" s="3">
        <f>Invoice!B9</f>
        <v>0</v>
      </c>
      <c r="C23" s="3">
        <f>Invoice!D9</f>
        <v>0</v>
      </c>
    </row>
  </sheetData>
  <pageMargins left="0.7" right="0.7" top="0.75" bottom="0.75" header="0.3" footer="0.3"/>
  <pageSetup scale="83"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Sheet1!$A$1:$A$2</xm:f>
          </x14:formula1>
          <xm:sqref>I3:I16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8"/>
  <sheetViews>
    <sheetView workbookViewId="0">
      <selection activeCell="B23" sqref="B23"/>
    </sheetView>
  </sheetViews>
  <sheetFormatPr defaultRowHeight="15" x14ac:dyDescent="0.25"/>
  <cols>
    <col min="1" max="1" width="21.7109375" customWidth="1"/>
    <col min="2" max="2" width="29.42578125" customWidth="1"/>
    <col min="3" max="3" width="25.5703125" customWidth="1"/>
    <col min="4" max="4" width="13.42578125" bestFit="1" customWidth="1"/>
    <col min="5" max="5" width="13.28515625" bestFit="1" customWidth="1"/>
    <col min="6" max="6" width="15.7109375" bestFit="1" customWidth="1"/>
    <col min="7" max="7" width="11" customWidth="1"/>
    <col min="9" max="9" width="18.5703125" bestFit="1" customWidth="1"/>
  </cols>
  <sheetData>
    <row r="1" spans="1:9" s="3" customFormat="1" ht="18" thickBot="1" x14ac:dyDescent="0.35">
      <c r="A1" s="6" t="s">
        <v>47</v>
      </c>
      <c r="B1" s="6"/>
      <c r="C1" s="6"/>
      <c r="D1" s="6"/>
      <c r="E1" s="6"/>
      <c r="F1" s="6"/>
      <c r="G1" s="6"/>
      <c r="H1" s="6"/>
      <c r="I1" s="6"/>
    </row>
    <row r="2" spans="1:9" ht="15.75" thickTop="1" x14ac:dyDescent="0.25">
      <c r="A2" t="s">
        <v>25</v>
      </c>
      <c r="B2" t="s">
        <v>26</v>
      </c>
      <c r="C2" t="s">
        <v>27</v>
      </c>
      <c r="D2" t="s">
        <v>28</v>
      </c>
      <c r="E2" s="3" t="s">
        <v>103</v>
      </c>
      <c r="F2" t="s">
        <v>102</v>
      </c>
      <c r="G2" t="s">
        <v>21</v>
      </c>
      <c r="H2" t="s">
        <v>22</v>
      </c>
      <c r="I2" t="s">
        <v>31</v>
      </c>
    </row>
    <row r="3" spans="1:9" x14ac:dyDescent="0.25">
      <c r="A3" s="28"/>
      <c r="E3" s="2"/>
      <c r="F3" s="2"/>
      <c r="G3" s="2"/>
      <c r="H3" s="2"/>
    </row>
    <row r="4" spans="1:9" x14ac:dyDescent="0.25">
      <c r="A4" s="28"/>
      <c r="E4" s="2"/>
      <c r="F4" s="2"/>
      <c r="G4" s="2"/>
      <c r="H4" s="2"/>
      <c r="I4" s="3"/>
    </row>
    <row r="5" spans="1:9" x14ac:dyDescent="0.25">
      <c r="A5" s="28"/>
      <c r="E5" s="2"/>
      <c r="F5" s="2"/>
      <c r="G5" s="2"/>
      <c r="H5" s="2"/>
      <c r="I5" s="3"/>
    </row>
    <row r="6" spans="1:9" x14ac:dyDescent="0.25">
      <c r="A6" s="28"/>
      <c r="E6" s="2"/>
      <c r="F6" s="2"/>
      <c r="G6" s="2"/>
      <c r="H6" s="2"/>
      <c r="I6" s="3"/>
    </row>
    <row r="7" spans="1:9" x14ac:dyDescent="0.25">
      <c r="A7" s="28"/>
      <c r="E7" s="2"/>
      <c r="F7" s="2"/>
      <c r="G7" s="2"/>
      <c r="H7" s="2"/>
      <c r="I7" s="3"/>
    </row>
    <row r="8" spans="1:9" x14ac:dyDescent="0.25">
      <c r="A8" s="28"/>
      <c r="E8" s="2"/>
      <c r="F8" s="2"/>
      <c r="G8" s="2"/>
      <c r="H8" s="2"/>
      <c r="I8" s="3"/>
    </row>
    <row r="9" spans="1:9" x14ac:dyDescent="0.25">
      <c r="A9" s="28"/>
      <c r="E9" s="2"/>
      <c r="F9" s="2"/>
      <c r="G9" s="2"/>
      <c r="H9" s="2"/>
      <c r="I9" s="3"/>
    </row>
    <row r="10" spans="1:9" x14ac:dyDescent="0.25">
      <c r="A10" s="28"/>
      <c r="E10" s="2"/>
      <c r="F10" s="2"/>
      <c r="G10" s="2"/>
      <c r="H10" s="2"/>
      <c r="I10" s="3"/>
    </row>
    <row r="11" spans="1:9" x14ac:dyDescent="0.25">
      <c r="A11" s="28"/>
      <c r="E11" s="2"/>
      <c r="F11" s="2"/>
      <c r="G11" s="2"/>
      <c r="H11" s="2"/>
      <c r="I11" s="3"/>
    </row>
    <row r="12" spans="1:9" x14ac:dyDescent="0.25">
      <c r="A12" t="s">
        <v>24</v>
      </c>
      <c r="D12" s="1"/>
      <c r="E12" s="1">
        <f>SUBTOTAL(109,Equipment[Rental Cost])</f>
        <v>0</v>
      </c>
      <c r="F12" s="1">
        <f>SUBTOTAL(109,Equipment[Purchase Cost])</f>
        <v>0</v>
      </c>
      <c r="G12" s="1">
        <f>SUBTOTAL(109,Equipment[Grant])</f>
        <v>0</v>
      </c>
      <c r="H12" s="1">
        <f>SUBTOTAL(109,Equipment[Match])</f>
        <v>0</v>
      </c>
    </row>
    <row r="14" spans="1:9" x14ac:dyDescent="0.25">
      <c r="F14" s="3"/>
    </row>
    <row r="16" spans="1:9" x14ac:dyDescent="0.25">
      <c r="A16" s="3" t="s">
        <v>49</v>
      </c>
      <c r="B16" s="3">
        <f>Invoice!B8</f>
        <v>0</v>
      </c>
      <c r="C16" s="3"/>
    </row>
    <row r="17" spans="1:3" x14ac:dyDescent="0.25">
      <c r="A17" s="3" t="s">
        <v>16</v>
      </c>
      <c r="B17" s="3">
        <f>Invoice!B7</f>
        <v>0</v>
      </c>
      <c r="C17" s="3"/>
    </row>
    <row r="18" spans="1:3" x14ac:dyDescent="0.25">
      <c r="A18" s="3" t="s">
        <v>17</v>
      </c>
      <c r="B18" s="3">
        <f>Invoice!B9</f>
        <v>0</v>
      </c>
      <c r="C18" s="3">
        <f>Invoice!D9</f>
        <v>0</v>
      </c>
    </row>
  </sheetData>
  <pageMargins left="0.7" right="0.7" top="0.75" bottom="0.75" header="0.3" footer="0.3"/>
  <pageSetup scale="77"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Sheet1!$A$1:$A$2</xm:f>
          </x14:formula1>
          <xm:sqref>I3:I11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18"/>
  <sheetViews>
    <sheetView workbookViewId="0">
      <selection activeCell="A3" sqref="A3"/>
    </sheetView>
  </sheetViews>
  <sheetFormatPr defaultRowHeight="15" x14ac:dyDescent="0.25"/>
  <cols>
    <col min="1" max="1" width="21.5703125" customWidth="1"/>
    <col min="2" max="2" width="9.7109375" customWidth="1"/>
    <col min="3" max="3" width="13.28515625" customWidth="1"/>
    <col min="4" max="4" width="12" bestFit="1" customWidth="1"/>
    <col min="6" max="6" width="11.140625" bestFit="1" customWidth="1"/>
    <col min="7" max="7" width="18.5703125" bestFit="1" customWidth="1"/>
  </cols>
  <sheetData>
    <row r="1" spans="1:7" s="3" customFormat="1" ht="18" thickBot="1" x14ac:dyDescent="0.35">
      <c r="A1" s="6" t="s">
        <v>46</v>
      </c>
      <c r="B1" s="6"/>
      <c r="C1" s="6"/>
      <c r="D1" s="6"/>
      <c r="E1" s="6"/>
      <c r="F1" s="6"/>
      <c r="G1" s="6"/>
    </row>
    <row r="2" spans="1:7" ht="15.75" thickTop="1" x14ac:dyDescent="0.25">
      <c r="A2" t="s">
        <v>110</v>
      </c>
      <c r="B2" t="s">
        <v>27</v>
      </c>
      <c r="C2" t="s">
        <v>18</v>
      </c>
      <c r="D2" t="s">
        <v>101</v>
      </c>
      <c r="E2" t="s">
        <v>21</v>
      </c>
      <c r="F2" t="s">
        <v>22</v>
      </c>
      <c r="G2" t="s">
        <v>31</v>
      </c>
    </row>
    <row r="3" spans="1:7" x14ac:dyDescent="0.25">
      <c r="D3" s="2"/>
      <c r="E3" s="2"/>
      <c r="F3" s="2"/>
      <c r="G3" s="2"/>
    </row>
    <row r="4" spans="1:7" x14ac:dyDescent="0.25">
      <c r="D4" s="2"/>
      <c r="E4" s="2"/>
      <c r="F4" s="2"/>
      <c r="G4" s="2"/>
    </row>
    <row r="5" spans="1:7" x14ac:dyDescent="0.25">
      <c r="D5" s="2"/>
      <c r="E5" s="2"/>
      <c r="F5" s="2"/>
      <c r="G5" s="2"/>
    </row>
    <row r="6" spans="1:7" x14ac:dyDescent="0.25">
      <c r="D6" s="2"/>
      <c r="E6" s="2"/>
      <c r="F6" s="2"/>
      <c r="G6" s="2"/>
    </row>
    <row r="7" spans="1:7" x14ac:dyDescent="0.25">
      <c r="D7" s="2"/>
      <c r="E7" s="2"/>
      <c r="F7" s="2"/>
      <c r="G7" s="2"/>
    </row>
    <row r="8" spans="1:7" x14ac:dyDescent="0.25">
      <c r="D8" s="2"/>
      <c r="E8" s="2"/>
      <c r="F8" s="2"/>
      <c r="G8" s="2"/>
    </row>
    <row r="9" spans="1:7" x14ac:dyDescent="0.25">
      <c r="D9" s="2"/>
      <c r="E9" s="2"/>
      <c r="F9" s="2"/>
      <c r="G9" s="2"/>
    </row>
    <row r="10" spans="1:7" x14ac:dyDescent="0.25">
      <c r="D10" s="2"/>
      <c r="E10" s="2"/>
      <c r="F10" s="2"/>
      <c r="G10" s="2"/>
    </row>
    <row r="11" spans="1:7" x14ac:dyDescent="0.25">
      <c r="D11" s="2"/>
      <c r="E11" s="2"/>
      <c r="F11" s="2"/>
      <c r="G11" s="2"/>
    </row>
    <row r="12" spans="1:7" x14ac:dyDescent="0.25">
      <c r="A12" t="s">
        <v>24</v>
      </c>
      <c r="D12" s="1">
        <f>SUBTOTAL(109,Supplies[Total Cost])</f>
        <v>0</v>
      </c>
      <c r="E12" s="1">
        <f>SUBTOTAL(109,Supplies[Grant])</f>
        <v>0</v>
      </c>
      <c r="F12" s="1">
        <f>SUBTOTAL(109,Supplies[Match])</f>
        <v>0</v>
      </c>
    </row>
    <row r="14" spans="1:7" x14ac:dyDescent="0.25">
      <c r="D14" s="5" t="str">
        <f>IF($D12=($E12+$F12),"Cleared","Check Numbers")</f>
        <v>Cleared</v>
      </c>
    </row>
    <row r="16" spans="1:7" x14ac:dyDescent="0.25">
      <c r="A16" s="3" t="s">
        <v>49</v>
      </c>
      <c r="B16" s="3">
        <f>Invoice!B8</f>
        <v>0</v>
      </c>
      <c r="C16" s="3"/>
    </row>
    <row r="17" spans="1:3" x14ac:dyDescent="0.25">
      <c r="A17" s="3" t="s">
        <v>16</v>
      </c>
      <c r="B17" s="3">
        <f>Invoice!B7</f>
        <v>0</v>
      </c>
      <c r="C17" s="3"/>
    </row>
    <row r="18" spans="1:3" x14ac:dyDescent="0.25">
      <c r="A18" s="3" t="s">
        <v>17</v>
      </c>
      <c r="B18" s="3">
        <f>Invoice!B9</f>
        <v>0</v>
      </c>
      <c r="C18" s="3">
        <f>Invoice!D9</f>
        <v>0</v>
      </c>
    </row>
  </sheetData>
  <pageMargins left="0.7" right="0.7" top="0.75" bottom="0.75" header="0.3" footer="0.3"/>
  <pageSetup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Sheet1!$A$1:$A$2</xm:f>
          </x14:formula1>
          <xm:sqref>G3:G11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8"/>
  <sheetViews>
    <sheetView workbookViewId="0">
      <selection activeCell="F21" sqref="F21"/>
    </sheetView>
  </sheetViews>
  <sheetFormatPr defaultRowHeight="15" x14ac:dyDescent="0.25"/>
  <cols>
    <col min="1" max="1" width="21.42578125" customWidth="1"/>
    <col min="2" max="2" width="15.7109375" customWidth="1"/>
    <col min="3" max="3" width="29.140625" customWidth="1"/>
    <col min="4" max="4" width="29.85546875" bestFit="1" customWidth="1"/>
    <col min="5" max="5" width="12" bestFit="1" customWidth="1"/>
    <col min="6" max="7" width="10.7109375" customWidth="1"/>
    <col min="8" max="8" width="18.28515625" bestFit="1" customWidth="1"/>
  </cols>
  <sheetData>
    <row r="1" spans="1:8" s="3" customFormat="1" ht="18" thickBot="1" x14ac:dyDescent="0.35">
      <c r="A1" s="6" t="s">
        <v>45</v>
      </c>
      <c r="B1" s="6"/>
      <c r="C1" s="6"/>
      <c r="D1" s="6"/>
      <c r="E1" s="6"/>
      <c r="F1" s="6"/>
      <c r="G1" s="6"/>
      <c r="H1" s="6"/>
    </row>
    <row r="2" spans="1:8" ht="15.75" thickTop="1" x14ac:dyDescent="0.25">
      <c r="A2" t="s">
        <v>25</v>
      </c>
      <c r="B2" t="s">
        <v>33</v>
      </c>
      <c r="C2" t="s">
        <v>27</v>
      </c>
      <c r="D2" t="s">
        <v>29</v>
      </c>
      <c r="E2" t="s">
        <v>101</v>
      </c>
      <c r="F2" t="s">
        <v>21</v>
      </c>
      <c r="G2" t="s">
        <v>22</v>
      </c>
      <c r="H2" t="s">
        <v>30</v>
      </c>
    </row>
    <row r="3" spans="1:8" x14ac:dyDescent="0.25">
      <c r="A3" s="37"/>
      <c r="E3" s="2"/>
      <c r="F3" s="2"/>
      <c r="G3" s="2"/>
    </row>
    <row r="4" spans="1:8" x14ac:dyDescent="0.25">
      <c r="A4" s="37"/>
      <c r="E4" s="2"/>
      <c r="F4" s="2"/>
      <c r="G4" s="2"/>
      <c r="H4" s="3"/>
    </row>
    <row r="5" spans="1:8" x14ac:dyDescent="0.25">
      <c r="A5" s="37"/>
      <c r="E5" s="2"/>
      <c r="F5" s="2"/>
      <c r="G5" s="2"/>
      <c r="H5" s="3"/>
    </row>
    <row r="6" spans="1:8" x14ac:dyDescent="0.25">
      <c r="A6" s="37"/>
      <c r="E6" s="2"/>
      <c r="F6" s="2"/>
      <c r="G6" s="2"/>
      <c r="H6" s="3"/>
    </row>
    <row r="7" spans="1:8" x14ac:dyDescent="0.25">
      <c r="A7" s="37"/>
      <c r="E7" s="2"/>
      <c r="F7" s="2"/>
      <c r="G7" s="2"/>
      <c r="H7" s="3"/>
    </row>
    <row r="8" spans="1:8" x14ac:dyDescent="0.25">
      <c r="A8" s="37"/>
      <c r="E8" s="2"/>
      <c r="F8" s="2"/>
      <c r="G8" s="2"/>
      <c r="H8" s="3"/>
    </row>
    <row r="9" spans="1:8" x14ac:dyDescent="0.25">
      <c r="A9" s="37"/>
      <c r="E9" s="2"/>
      <c r="F9" s="2"/>
      <c r="G9" s="2"/>
      <c r="H9" s="3"/>
    </row>
    <row r="10" spans="1:8" x14ac:dyDescent="0.25">
      <c r="A10" s="37"/>
      <c r="E10" s="2"/>
      <c r="F10" s="2"/>
      <c r="G10" s="2"/>
      <c r="H10" s="3"/>
    </row>
    <row r="11" spans="1:8" x14ac:dyDescent="0.25">
      <c r="A11" s="37"/>
      <c r="E11" s="2"/>
      <c r="F11" s="2"/>
      <c r="G11" s="2"/>
      <c r="H11" s="3"/>
    </row>
    <row r="12" spans="1:8" x14ac:dyDescent="0.25">
      <c r="A12" s="37"/>
      <c r="E12" s="2"/>
      <c r="F12" s="2"/>
      <c r="G12" s="2"/>
      <c r="H12" s="3"/>
    </row>
    <row r="13" spans="1:8" x14ac:dyDescent="0.25">
      <c r="A13" t="s">
        <v>24</v>
      </c>
      <c r="E13" s="1">
        <f>SUBTOTAL(109,Subcontract[Total Cost])</f>
        <v>0</v>
      </c>
      <c r="F13" s="1">
        <f>SUBTOTAL(109,Subcontract[Grant])</f>
        <v>0</v>
      </c>
      <c r="G13" s="1">
        <f>SUBTOTAL(109,Subcontract[Match])</f>
        <v>0</v>
      </c>
    </row>
    <row r="15" spans="1:8" x14ac:dyDescent="0.25">
      <c r="E15" s="5" t="str">
        <f>IF($E13=($F13+$G13),"Cleared","Check Numbers")</f>
        <v>Cleared</v>
      </c>
    </row>
    <row r="16" spans="1:8" x14ac:dyDescent="0.25">
      <c r="A16" s="3" t="s">
        <v>49</v>
      </c>
      <c r="B16" s="3">
        <f>Invoice!B8</f>
        <v>0</v>
      </c>
      <c r="C16" s="3"/>
    </row>
    <row r="17" spans="1:3" x14ac:dyDescent="0.25">
      <c r="A17" s="3" t="s">
        <v>16</v>
      </c>
      <c r="B17" s="3">
        <f>Invoice!B7</f>
        <v>0</v>
      </c>
      <c r="C17" s="3"/>
    </row>
    <row r="18" spans="1:3" x14ac:dyDescent="0.25">
      <c r="A18" s="3" t="s">
        <v>17</v>
      </c>
      <c r="B18" s="3">
        <f>Invoice!B9</f>
        <v>0</v>
      </c>
      <c r="C18" s="3">
        <f>Invoice!D9</f>
        <v>0</v>
      </c>
    </row>
  </sheetData>
  <pageMargins left="0.7" right="0.7" top="0.75" bottom="0.75" header="0.3" footer="0.3"/>
  <pageSetup scale="82"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Sheet1!$A$1:$A$2</xm:f>
          </x14:formula1>
          <xm:sqref>H3:H12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8"/>
  <sheetViews>
    <sheetView workbookViewId="0">
      <selection activeCell="C13" sqref="C13"/>
    </sheetView>
  </sheetViews>
  <sheetFormatPr defaultRowHeight="15" x14ac:dyDescent="0.25"/>
  <cols>
    <col min="1" max="1" width="22" bestFit="1" customWidth="1"/>
    <col min="2" max="2" width="13.28515625" customWidth="1"/>
    <col min="3" max="3" width="12" bestFit="1" customWidth="1"/>
    <col min="6" max="6" width="23.5703125" customWidth="1"/>
  </cols>
  <sheetData>
    <row r="1" spans="1:6" s="3" customFormat="1" ht="18" thickBot="1" x14ac:dyDescent="0.35">
      <c r="A1" s="6" t="s">
        <v>44</v>
      </c>
      <c r="B1" s="6"/>
      <c r="C1" s="6"/>
      <c r="D1" s="6"/>
      <c r="E1" s="6"/>
      <c r="F1" s="6"/>
    </row>
    <row r="2" spans="1:6" ht="15.75" thickTop="1" x14ac:dyDescent="0.25">
      <c r="A2" t="s">
        <v>0</v>
      </c>
      <c r="B2" t="s">
        <v>18</v>
      </c>
      <c r="C2" t="s">
        <v>101</v>
      </c>
      <c r="D2" t="s">
        <v>21</v>
      </c>
      <c r="E2" t="s">
        <v>22</v>
      </c>
      <c r="F2" t="s">
        <v>34</v>
      </c>
    </row>
    <row r="3" spans="1:6" x14ac:dyDescent="0.25">
      <c r="A3" s="28"/>
      <c r="C3" s="2"/>
      <c r="D3" s="2"/>
      <c r="E3" s="2"/>
    </row>
    <row r="4" spans="1:6" x14ac:dyDescent="0.25">
      <c r="A4" s="28"/>
      <c r="C4" s="2"/>
      <c r="D4" s="2"/>
      <c r="E4" s="2"/>
      <c r="F4" s="3"/>
    </row>
    <row r="5" spans="1:6" x14ac:dyDescent="0.25">
      <c r="A5" s="28"/>
      <c r="C5" s="2"/>
      <c r="D5" s="2"/>
      <c r="E5" s="2"/>
      <c r="F5" s="3"/>
    </row>
    <row r="6" spans="1:6" x14ac:dyDescent="0.25">
      <c r="A6" s="28"/>
      <c r="C6" s="2"/>
      <c r="D6" s="2"/>
      <c r="E6" s="2"/>
      <c r="F6" s="3"/>
    </row>
    <row r="7" spans="1:6" x14ac:dyDescent="0.25">
      <c r="A7" s="28"/>
      <c r="C7" s="2"/>
      <c r="D7" s="2"/>
      <c r="E7" s="2"/>
      <c r="F7" s="3"/>
    </row>
    <row r="8" spans="1:6" x14ac:dyDescent="0.25">
      <c r="A8" s="28"/>
      <c r="C8" s="2"/>
      <c r="D8" s="2"/>
      <c r="E8" s="2"/>
      <c r="F8" s="3"/>
    </row>
    <row r="9" spans="1:6" x14ac:dyDescent="0.25">
      <c r="A9" s="28"/>
      <c r="C9" s="2"/>
      <c r="D9" s="2"/>
      <c r="E9" s="2"/>
      <c r="F9" s="3"/>
    </row>
    <row r="10" spans="1:6" x14ac:dyDescent="0.25">
      <c r="A10" s="28"/>
      <c r="C10" s="2"/>
      <c r="D10" s="2"/>
      <c r="E10" s="2"/>
      <c r="F10" s="3"/>
    </row>
    <row r="11" spans="1:6" x14ac:dyDescent="0.25">
      <c r="A11" t="s">
        <v>24</v>
      </c>
      <c r="C11" s="1">
        <f>SUBTOTAL(109,Construction[Total Cost])</f>
        <v>0</v>
      </c>
      <c r="D11" s="1">
        <f>SUBTOTAL(109,Construction[Grant])</f>
        <v>0</v>
      </c>
      <c r="E11" s="1">
        <f>SUBTOTAL(109,Construction[Match])</f>
        <v>0</v>
      </c>
    </row>
    <row r="13" spans="1:6" x14ac:dyDescent="0.25">
      <c r="C13" s="5" t="str">
        <f>IF($C11=($D11+$E11),"Cleared","Check Numbers")</f>
        <v>Cleared</v>
      </c>
    </row>
    <row r="16" spans="1:6" x14ac:dyDescent="0.25">
      <c r="A16" s="3" t="s">
        <v>49</v>
      </c>
      <c r="B16" s="3">
        <f>Invoice!B8</f>
        <v>0</v>
      </c>
      <c r="C16" s="3"/>
    </row>
    <row r="17" spans="1:3" x14ac:dyDescent="0.25">
      <c r="A17" s="3" t="s">
        <v>16</v>
      </c>
      <c r="B17" s="3">
        <f>Invoice!B7</f>
        <v>0</v>
      </c>
      <c r="C17" s="3"/>
    </row>
    <row r="18" spans="1:3" x14ac:dyDescent="0.25">
      <c r="A18" s="3" t="s">
        <v>17</v>
      </c>
      <c r="B18" s="3">
        <f>Invoice!B9</f>
        <v>0</v>
      </c>
      <c r="C18" s="3">
        <f>Invoice!D9</f>
        <v>0</v>
      </c>
    </row>
  </sheetData>
  <pageMargins left="0.7" right="0.7" top="0.75" bottom="0.75" header="0.3" footer="0.3"/>
  <pageSetup fitToHeight="0" orientation="landscape" r:id="rId1"/>
  <legacy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Sheet1!$A$1:$A$2</xm:f>
          </x14:formula1>
          <xm:sqref>F3:F10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18"/>
  <sheetViews>
    <sheetView workbookViewId="0">
      <selection activeCell="D12" sqref="D12"/>
    </sheetView>
  </sheetViews>
  <sheetFormatPr defaultRowHeight="15" x14ac:dyDescent="0.25"/>
  <cols>
    <col min="1" max="1" width="22" bestFit="1" customWidth="1"/>
    <col min="2" max="2" width="9.7109375" customWidth="1"/>
    <col min="3" max="3" width="13.28515625" customWidth="1"/>
    <col min="4" max="4" width="12" bestFit="1" customWidth="1"/>
    <col min="7" max="7" width="51.140625" customWidth="1"/>
  </cols>
  <sheetData>
    <row r="1" spans="1:7" s="3" customFormat="1" ht="18" thickBot="1" x14ac:dyDescent="0.35">
      <c r="A1" s="6" t="s">
        <v>43</v>
      </c>
      <c r="B1" s="6"/>
      <c r="C1" s="6"/>
      <c r="D1" s="6"/>
      <c r="E1" s="6"/>
      <c r="F1" s="6"/>
      <c r="G1" s="6"/>
    </row>
    <row r="2" spans="1:7" ht="15.75" thickTop="1" x14ac:dyDescent="0.25">
      <c r="A2" t="s">
        <v>0</v>
      </c>
      <c r="B2" t="s">
        <v>27</v>
      </c>
      <c r="C2" t="s">
        <v>18</v>
      </c>
      <c r="D2" t="s">
        <v>101</v>
      </c>
      <c r="E2" t="s">
        <v>21</v>
      </c>
      <c r="F2" t="s">
        <v>22</v>
      </c>
      <c r="G2" t="s">
        <v>35</v>
      </c>
    </row>
    <row r="3" spans="1:7" x14ac:dyDescent="0.25">
      <c r="A3" s="37"/>
      <c r="D3" s="2"/>
      <c r="E3" s="2"/>
      <c r="F3" s="2"/>
    </row>
    <row r="4" spans="1:7" x14ac:dyDescent="0.25">
      <c r="A4" s="37"/>
      <c r="D4" s="2"/>
      <c r="E4" s="2"/>
      <c r="F4" s="2"/>
    </row>
    <row r="5" spans="1:7" x14ac:dyDescent="0.25">
      <c r="A5" s="37"/>
      <c r="D5" s="2"/>
      <c r="E5" s="2"/>
      <c r="F5" s="2"/>
    </row>
    <row r="6" spans="1:7" x14ac:dyDescent="0.25">
      <c r="A6" s="37"/>
      <c r="D6" s="2"/>
      <c r="E6" s="2"/>
      <c r="F6" s="2"/>
    </row>
    <row r="7" spans="1:7" x14ac:dyDescent="0.25">
      <c r="A7" s="37"/>
      <c r="D7" s="2"/>
      <c r="E7" s="2"/>
      <c r="F7" s="2"/>
    </row>
    <row r="8" spans="1:7" x14ac:dyDescent="0.25">
      <c r="A8" s="37"/>
      <c r="D8" s="2"/>
      <c r="E8" s="2"/>
      <c r="F8" s="2"/>
    </row>
    <row r="9" spans="1:7" x14ac:dyDescent="0.25">
      <c r="A9" s="37"/>
      <c r="D9" s="2"/>
      <c r="E9" s="2"/>
      <c r="F9" s="2"/>
    </row>
    <row r="10" spans="1:7" x14ac:dyDescent="0.25">
      <c r="A10" t="s">
        <v>24</v>
      </c>
      <c r="D10" s="1">
        <f>SUBTOTAL(109,Other[Total Cost])</f>
        <v>0</v>
      </c>
      <c r="E10" s="1">
        <f>SUBTOTAL(109,Other[Grant])</f>
        <v>0</v>
      </c>
      <c r="F10" s="1">
        <f>SUBTOTAL(109,Other[Match])</f>
        <v>0</v>
      </c>
    </row>
    <row r="12" spans="1:7" x14ac:dyDescent="0.25">
      <c r="A12" s="3"/>
      <c r="B12" s="3"/>
      <c r="C12" s="3"/>
      <c r="D12" s="5" t="str">
        <f>IF($D10=($E10+$F10),"Cleared","Check Numbers")</f>
        <v>Cleared</v>
      </c>
    </row>
    <row r="13" spans="1:7" x14ac:dyDescent="0.25">
      <c r="A13" s="3"/>
      <c r="B13" s="3"/>
      <c r="C13" s="3"/>
    </row>
    <row r="14" spans="1:7" x14ac:dyDescent="0.25">
      <c r="A14" s="3"/>
      <c r="B14" s="3"/>
      <c r="C14" s="3"/>
    </row>
    <row r="16" spans="1:7" x14ac:dyDescent="0.25">
      <c r="A16" s="3" t="s">
        <v>49</v>
      </c>
      <c r="B16" s="3">
        <f>Invoice!B8</f>
        <v>0</v>
      </c>
      <c r="C16" s="3"/>
    </row>
    <row r="17" spans="1:3" x14ac:dyDescent="0.25">
      <c r="A17" s="3" t="s">
        <v>16</v>
      </c>
      <c r="B17" s="3">
        <f>Invoice!B7</f>
        <v>0</v>
      </c>
      <c r="C17" s="3"/>
    </row>
    <row r="18" spans="1:3" x14ac:dyDescent="0.25">
      <c r="A18" s="3" t="s">
        <v>17</v>
      </c>
      <c r="B18" s="3">
        <f>Invoice!B9</f>
        <v>0</v>
      </c>
      <c r="C18" s="3">
        <f>Invoice!D9</f>
        <v>0</v>
      </c>
    </row>
  </sheetData>
  <pageMargins left="0.7" right="0.7" top="0.75" bottom="0.75" header="0.3" footer="0.3"/>
  <pageSetup scale="96" fitToHeight="0" orientation="landscape" r:id="rId1"/>
  <legacyDrawing r:id="rId2"/>
  <tableParts count="1">
    <tablePart r:id="rId3"/>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8"/>
  <sheetViews>
    <sheetView workbookViewId="0">
      <selection activeCell="D11" sqref="D11"/>
    </sheetView>
  </sheetViews>
  <sheetFormatPr defaultRowHeight="15" x14ac:dyDescent="0.25"/>
  <cols>
    <col min="1" max="1" width="22" bestFit="1" customWidth="1"/>
    <col min="2" max="2" width="10.5703125" customWidth="1"/>
    <col min="3" max="3" width="31.7109375" customWidth="1"/>
    <col min="4" max="4" width="12" bestFit="1" customWidth="1"/>
  </cols>
  <sheetData>
    <row r="1" spans="1:6" s="3" customFormat="1" ht="18" thickBot="1" x14ac:dyDescent="0.35">
      <c r="A1" s="6" t="s">
        <v>42</v>
      </c>
      <c r="B1" s="6"/>
      <c r="C1" s="6"/>
      <c r="D1" s="6"/>
      <c r="E1" s="6"/>
      <c r="F1" s="6"/>
    </row>
    <row r="2" spans="1:6" ht="15.75" thickTop="1" x14ac:dyDescent="0.25">
      <c r="A2" t="s">
        <v>36</v>
      </c>
      <c r="B2" t="s">
        <v>37</v>
      </c>
      <c r="C2" t="s">
        <v>38</v>
      </c>
      <c r="D2" t="s">
        <v>101</v>
      </c>
      <c r="E2" t="s">
        <v>21</v>
      </c>
      <c r="F2" t="s">
        <v>22</v>
      </c>
    </row>
    <row r="3" spans="1:6" x14ac:dyDescent="0.25">
      <c r="A3" s="28"/>
      <c r="D3" s="2"/>
      <c r="E3" s="2"/>
      <c r="F3" s="2"/>
    </row>
    <row r="4" spans="1:6" x14ac:dyDescent="0.25">
      <c r="A4" s="28"/>
      <c r="D4" s="2"/>
      <c r="E4" s="2"/>
      <c r="F4" s="2"/>
    </row>
    <row r="5" spans="1:6" x14ac:dyDescent="0.25">
      <c r="A5" s="28"/>
      <c r="D5" s="2"/>
      <c r="E5" s="2"/>
      <c r="F5" s="2"/>
    </row>
    <row r="6" spans="1:6" x14ac:dyDescent="0.25">
      <c r="A6" s="28"/>
      <c r="D6" s="2"/>
      <c r="E6" s="2"/>
      <c r="F6" s="2"/>
    </row>
    <row r="7" spans="1:6" x14ac:dyDescent="0.25">
      <c r="A7" t="s">
        <v>24</v>
      </c>
      <c r="D7" s="1">
        <f>SUBTOTAL(109,Indirect[Total Cost])</f>
        <v>0</v>
      </c>
      <c r="E7" s="1">
        <f>SUBTOTAL(109,Indirect[Grant])</f>
        <v>0</v>
      </c>
      <c r="F7" s="1">
        <f>SUBTOTAL(109,Indirect[Match])</f>
        <v>0</v>
      </c>
    </row>
    <row r="10" spans="1:6" x14ac:dyDescent="0.25">
      <c r="D10" s="5" t="str">
        <f>IF($D8=($E8+$F8),"Cleared","Check Numbers")</f>
        <v>Cleared</v>
      </c>
    </row>
    <row r="16" spans="1:6" x14ac:dyDescent="0.25">
      <c r="A16" s="3" t="s">
        <v>49</v>
      </c>
      <c r="B16" s="3">
        <f>Invoice!B8</f>
        <v>0</v>
      </c>
      <c r="C16" s="3"/>
    </row>
    <row r="17" spans="1:3" x14ac:dyDescent="0.25">
      <c r="A17" s="3" t="s">
        <v>16</v>
      </c>
      <c r="B17" s="3">
        <f>Invoice!B7</f>
        <v>0</v>
      </c>
      <c r="C17" s="3"/>
    </row>
    <row r="18" spans="1:3" x14ac:dyDescent="0.25">
      <c r="A18" s="3" t="s">
        <v>17</v>
      </c>
      <c r="B18" s="3">
        <f>Invoice!B9</f>
        <v>0</v>
      </c>
      <c r="C18" s="3">
        <f>Invoice!D9</f>
        <v>0</v>
      </c>
    </row>
  </sheetData>
  <pageMargins left="0.7" right="0.7" top="0.75" bottom="0.75" header="0.3" footer="0.3"/>
  <pageSetup fitToHeight="0" orientation="landscape"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Invoice</vt:lpstr>
      <vt:lpstr>Personnel-Fringe</vt:lpstr>
      <vt:lpstr>Travel</vt:lpstr>
      <vt:lpstr>Equipment</vt:lpstr>
      <vt:lpstr>Supplies</vt:lpstr>
      <vt:lpstr>Subcontract</vt:lpstr>
      <vt:lpstr>Construction</vt:lpstr>
      <vt:lpstr>Other</vt:lpstr>
      <vt:lpstr>Indirect</vt:lpstr>
      <vt:lpstr>Sheet1</vt:lpstr>
      <vt:lpstr>Construction!Print_Area</vt:lpstr>
      <vt:lpstr>Equipment!Print_Area</vt:lpstr>
      <vt:lpstr>Indirect!Print_Area</vt:lpstr>
      <vt:lpstr>Invoice!Print_Area</vt:lpstr>
      <vt:lpstr>Other!Print_Area</vt:lpstr>
      <vt:lpstr>'Personnel-Fringe'!Print_Area</vt:lpstr>
      <vt:lpstr>Subcontract!Print_Area</vt:lpstr>
      <vt:lpstr>Supplies!Print_Area</vt:lpstr>
      <vt:lpstr>Travel!Print_Area</vt:lpstr>
    </vt:vector>
  </TitlesOfParts>
  <Company>MNDNR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Invoice Worksheet - for Coastal Program grant funds</dc:title>
  <dc:creator>MLSCP.DNR@state.mn.us</dc:creator>
  <cp:keywords>DNR; Coastal Program; SFY20; Invoice</cp:keywords>
  <cp:lastModifiedBy>Cynthia Poyhonen</cp:lastModifiedBy>
  <cp:lastPrinted>2019-09-23T15:27:57Z</cp:lastPrinted>
  <dcterms:created xsi:type="dcterms:W3CDTF">2019-08-27T18:19:28Z</dcterms:created>
  <dcterms:modified xsi:type="dcterms:W3CDTF">2019-10-02T16:28:28Z</dcterms:modified>
</cp:coreProperties>
</file>